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82ecd74193a9f99/Documents/SSWAC/"/>
    </mc:Choice>
  </mc:AlternateContent>
  <bookViews>
    <workbookView xWindow="-108" yWindow="-108" windowWidth="19416" windowHeight="10416"/>
  </bookViews>
  <sheets>
    <sheet name="Mileage Details" sheetId="3" r:id="rId1"/>
    <sheet name="Cover Sheet" sheetId="1" r:id="rId2"/>
    <sheet name="Fund Codes" sheetId="4" state="hidden" r:id="rId3"/>
    <sheet name="Nominal Codes" sheetId="6" state="hidden" r:id="rId4"/>
  </sheets>
  <definedNames>
    <definedName name="Funds">'Mileage Details'!$A$55:$A$77</definedName>
    <definedName name="Nominals">'Mileage Details'!$D$55:$D$153</definedName>
    <definedName name="_xlnm.Print_Area" localSheetId="1">'Cover Sheet'!$A$1:$X$29</definedName>
    <definedName name="_xlnm.Print_Area" localSheetId="0">'Mileage Details'!$A$1:$P$42</definedName>
    <definedName name="Roof">'Mileage Details'!$C$55:$C$56</definedName>
    <definedName name="Trailer">'Mileage Details'!$D$55:$D$56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3" l="1"/>
  <c r="H5" i="3" s="1"/>
  <c r="I5" i="3" s="1"/>
  <c r="L7" i="3" l="1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F6" i="3"/>
  <c r="H6" i="3" s="1"/>
  <c r="I6" i="3" s="1"/>
  <c r="L6" i="3" s="1"/>
  <c r="F7" i="3"/>
  <c r="H7" i="3" s="1"/>
  <c r="I7" i="3" s="1"/>
  <c r="F8" i="3"/>
  <c r="H8" i="3" s="1"/>
  <c r="I8" i="3" s="1"/>
  <c r="F9" i="3"/>
  <c r="H9" i="3" s="1"/>
  <c r="I9" i="3" s="1"/>
  <c r="F10" i="3"/>
  <c r="H10" i="3" s="1"/>
  <c r="I10" i="3" s="1"/>
  <c r="F11" i="3"/>
  <c r="H11" i="3" s="1"/>
  <c r="I11" i="3" s="1"/>
  <c r="F12" i="3"/>
  <c r="H12" i="3" s="1"/>
  <c r="I12" i="3" s="1"/>
  <c r="F13" i="3"/>
  <c r="H13" i="3" s="1"/>
  <c r="I13" i="3" s="1"/>
  <c r="F14" i="3"/>
  <c r="H14" i="3" s="1"/>
  <c r="I14" i="3" s="1"/>
  <c r="F15" i="3"/>
  <c r="H15" i="3" s="1"/>
  <c r="I15" i="3" s="1"/>
  <c r="F16" i="3"/>
  <c r="H16" i="3" s="1"/>
  <c r="I16" i="3" s="1"/>
  <c r="F17" i="3"/>
  <c r="H17" i="3" s="1"/>
  <c r="I17" i="3" s="1"/>
  <c r="F18" i="3"/>
  <c r="H18" i="3" s="1"/>
  <c r="I18" i="3" s="1"/>
  <c r="F19" i="3"/>
  <c r="H19" i="3" s="1"/>
  <c r="I19" i="3" s="1"/>
  <c r="F20" i="3"/>
  <c r="H20" i="3" s="1"/>
  <c r="I20" i="3" s="1"/>
  <c r="F21" i="3"/>
  <c r="H21" i="3" s="1"/>
  <c r="I21" i="3" s="1"/>
  <c r="F22" i="3"/>
  <c r="H22" i="3" s="1"/>
  <c r="I22" i="3" s="1"/>
  <c r="F23" i="3"/>
  <c r="H23" i="3" s="1"/>
  <c r="I23" i="3" s="1"/>
  <c r="F24" i="3"/>
  <c r="H24" i="3" s="1"/>
  <c r="I24" i="3" s="1"/>
  <c r="F25" i="3"/>
  <c r="H25" i="3" s="1"/>
  <c r="I25" i="3" s="1"/>
  <c r="F26" i="3"/>
  <c r="H26" i="3" s="1"/>
  <c r="I26" i="3" s="1"/>
  <c r="F27" i="3"/>
  <c r="H27" i="3" s="1"/>
  <c r="I27" i="3" s="1"/>
  <c r="F28" i="3"/>
  <c r="H28" i="3" s="1"/>
  <c r="I28" i="3" s="1"/>
  <c r="F29" i="3"/>
  <c r="H29" i="3" s="1"/>
  <c r="I29" i="3" s="1"/>
  <c r="F30" i="3"/>
  <c r="H30" i="3" s="1"/>
  <c r="I30" i="3" s="1"/>
  <c r="F31" i="3"/>
  <c r="H31" i="3" s="1"/>
  <c r="I31" i="3" s="1"/>
  <c r="F32" i="3"/>
  <c r="H32" i="3" s="1"/>
  <c r="I32" i="3" s="1"/>
  <c r="F33" i="3"/>
  <c r="H33" i="3" s="1"/>
  <c r="I33" i="3" s="1"/>
  <c r="F34" i="3"/>
  <c r="H34" i="3" s="1"/>
  <c r="I34" i="3" s="1"/>
  <c r="F35" i="3"/>
  <c r="H35" i="3" s="1"/>
  <c r="I35" i="3" s="1"/>
  <c r="F36" i="3"/>
  <c r="H36" i="3" s="1"/>
  <c r="I36" i="3" s="1"/>
  <c r="F37" i="3"/>
  <c r="H37" i="3" s="1"/>
  <c r="I37" i="3" s="1"/>
  <c r="F38" i="3"/>
  <c r="H38" i="3" s="1"/>
  <c r="I38" i="3" s="1"/>
  <c r="F39" i="3"/>
  <c r="H39" i="3" s="1"/>
  <c r="I39" i="3" s="1"/>
  <c r="F40" i="3"/>
  <c r="H40" i="3" s="1"/>
  <c r="I40" i="3" s="1"/>
  <c r="F41" i="3"/>
  <c r="H41" i="3" s="1"/>
  <c r="I41" i="3" s="1"/>
  <c r="L5" i="3"/>
  <c r="B5" i="1" l="1"/>
  <c r="F42" i="3"/>
  <c r="H42" i="3" s="1"/>
  <c r="N5" i="1"/>
  <c r="L42" i="3" l="1"/>
  <c r="E24" i="1" s="1"/>
</calcChain>
</file>

<file path=xl/sharedStrings.xml><?xml version="1.0" encoding="utf-8"?>
<sst xmlns="http://schemas.openxmlformats.org/spreadsheetml/2006/main" count="158" uniqueCount="154">
  <si>
    <t>NAME:</t>
  </si>
  <si>
    <t>DATE:</t>
  </si>
  <si>
    <t>NAME</t>
  </si>
  <si>
    <t>ADDRESS</t>
  </si>
  <si>
    <t>SIGNATURE OF CLAIMANT</t>
  </si>
  <si>
    <t>_________________________</t>
  </si>
  <si>
    <t xml:space="preserve">NAME: </t>
  </si>
  <si>
    <t xml:space="preserve">Date </t>
  </si>
  <si>
    <t xml:space="preserve">Total Miles </t>
  </si>
  <si>
    <t>BANK DETAILS</t>
  </si>
  <si>
    <t xml:space="preserve">Rate per mile </t>
  </si>
  <si>
    <t>T8430</t>
  </si>
  <si>
    <t>Stationery</t>
  </si>
  <si>
    <t>Fund Code</t>
  </si>
  <si>
    <t>SORT CODE</t>
  </si>
  <si>
    <t>ACCOUNT NO</t>
  </si>
  <si>
    <t>A/C NAME</t>
  </si>
  <si>
    <t>(If Payment Required By BACS)</t>
  </si>
  <si>
    <t>CHEQUE DETAILS</t>
  </si>
  <si>
    <t>(If Payment Required By Cheque)</t>
  </si>
  <si>
    <t>Nominal Code</t>
  </si>
  <si>
    <t>GENERAL</t>
  </si>
  <si>
    <t>General fund</t>
  </si>
  <si>
    <t>HARM</t>
  </si>
  <si>
    <t>Harmondsworth Scouts</t>
  </si>
  <si>
    <t>CVP - HLF</t>
  </si>
  <si>
    <t>Crane Valley Partnership - HLF</t>
  </si>
  <si>
    <t>FARCEN</t>
  </si>
  <si>
    <t>FAR Central</t>
  </si>
  <si>
    <t>FARHOU</t>
  </si>
  <si>
    <t>FARENV</t>
  </si>
  <si>
    <t>WARWEST</t>
  </si>
  <si>
    <t>FAR Westmacott AP</t>
  </si>
  <si>
    <t>CHISWICK</t>
  </si>
  <si>
    <t>Chiswick</t>
  </si>
  <si>
    <t>GCED</t>
  </si>
  <si>
    <t>TREE08</t>
  </si>
  <si>
    <t>Tree Buddy Scheme 2008</t>
  </si>
  <si>
    <t>HANW</t>
  </si>
  <si>
    <t>Hanworth Park</t>
  </si>
  <si>
    <t>FARHAN</t>
  </si>
  <si>
    <t>FAR Hanworth Park</t>
  </si>
  <si>
    <t>SUST</t>
  </si>
  <si>
    <t>Sustainable Buildings Project</t>
  </si>
  <si>
    <t>LAMP</t>
  </si>
  <si>
    <t>Lampton School</t>
  </si>
  <si>
    <t>SUMMER</t>
  </si>
  <si>
    <t>Summer Fairs</t>
  </si>
  <si>
    <t>FARWEST</t>
  </si>
  <si>
    <t>West Area Study (LBH)</t>
  </si>
  <si>
    <t>FARLBH106</t>
  </si>
  <si>
    <t>LBH 106 Training &amp; Employment</t>
  </si>
  <si>
    <t>FARNLDC</t>
  </si>
  <si>
    <t>NLDC LBH</t>
  </si>
  <si>
    <t>FARRED</t>
  </si>
  <si>
    <t>Redford Close</t>
  </si>
  <si>
    <t>NATPATH</t>
  </si>
  <si>
    <t>Natural Paths Project</t>
  </si>
  <si>
    <t>COMINVEST</t>
  </si>
  <si>
    <t>Community Investment Fund</t>
  </si>
  <si>
    <t>TREE09</t>
  </si>
  <si>
    <t>Tree Buddy Scheme 2009</t>
  </si>
  <si>
    <t>Fund Name/Project Name</t>
  </si>
  <si>
    <t>FAR Hounslow Lone Parent Network</t>
  </si>
  <si>
    <t>FAR Environmental Education Projects</t>
  </si>
  <si>
    <t>Green Corridor Education Projects</t>
  </si>
  <si>
    <t>Code Description</t>
  </si>
  <si>
    <t>T6400</t>
  </si>
  <si>
    <t>Direct event costs</t>
  </si>
  <si>
    <t>T8720</t>
  </si>
  <si>
    <t>Equipment purchases</t>
  </si>
  <si>
    <t>T8611</t>
  </si>
  <si>
    <t>Equipment Rental</t>
  </si>
  <si>
    <t>T8725</t>
  </si>
  <si>
    <t>Equipment repairs</t>
  </si>
  <si>
    <t>T6200</t>
  </si>
  <si>
    <t>Fees for services</t>
  </si>
  <si>
    <t>T6540</t>
  </si>
  <si>
    <t>Fundraising communications</t>
  </si>
  <si>
    <t>T6550</t>
  </si>
  <si>
    <t>Fundraising materials/equip.</t>
  </si>
  <si>
    <t>T6560</t>
  </si>
  <si>
    <t>Fundraising misc. costs</t>
  </si>
  <si>
    <t>T6520</t>
  </si>
  <si>
    <t>Fundraising premises</t>
  </si>
  <si>
    <t>T6500</t>
  </si>
  <si>
    <t>Fundraising staff costs</t>
  </si>
  <si>
    <t>T6510</t>
  </si>
  <si>
    <t>Fundraising travel/subsistence</t>
  </si>
  <si>
    <t>T8420</t>
  </si>
  <si>
    <t>General travel expenses</t>
  </si>
  <si>
    <t>T6100</t>
  </si>
  <si>
    <t>Goods for resale</t>
  </si>
  <si>
    <t>T8730</t>
  </si>
  <si>
    <t>IT/Computer purchases</t>
  </si>
  <si>
    <t>T8735</t>
  </si>
  <si>
    <t>IT/Computer repairs</t>
  </si>
  <si>
    <t>T8560</t>
  </si>
  <si>
    <t>Maintenance</t>
  </si>
  <si>
    <t>T8710</t>
  </si>
  <si>
    <t>Materials costs</t>
  </si>
  <si>
    <t>Mileage</t>
  </si>
  <si>
    <t>T8580</t>
  </si>
  <si>
    <t>Other premises costs</t>
  </si>
  <si>
    <t>T8630</t>
  </si>
  <si>
    <t>Postage</t>
  </si>
  <si>
    <t>T8620</t>
  </si>
  <si>
    <t>Printing/photocopying</t>
  </si>
  <si>
    <t>T8820</t>
  </si>
  <si>
    <t>Project Consultant Fees</t>
  </si>
  <si>
    <t>T8640</t>
  </si>
  <si>
    <t>T8660</t>
  </si>
  <si>
    <t>Subscriptions</t>
  </si>
  <si>
    <t>T8440</t>
  </si>
  <si>
    <t>Subsistence costs</t>
  </si>
  <si>
    <t>T8610</t>
  </si>
  <si>
    <t>Telephone/fax/email</t>
  </si>
  <si>
    <t>T8360</t>
  </si>
  <si>
    <t>Training</t>
  </si>
  <si>
    <t>T8510</t>
  </si>
  <si>
    <t>Utilities</t>
  </si>
  <si>
    <t>T8450</t>
  </si>
  <si>
    <t>Volunteer expenses</t>
  </si>
  <si>
    <t>T8810</t>
  </si>
  <si>
    <t>Workshop / Artist Fees</t>
  </si>
  <si>
    <t>Formulas (Do not amend)</t>
  </si>
  <si>
    <t>TOTAL</t>
  </si>
  <si>
    <t>Fuel Rates</t>
  </si>
  <si>
    <t>Petrol</t>
  </si>
  <si>
    <t>Diesel</t>
  </si>
  <si>
    <t>LPG</t>
  </si>
  <si>
    <t>Price</t>
  </si>
  <si>
    <t>Journey Details (from and to)</t>
  </si>
  <si>
    <t>Mileage Claim Form</t>
  </si>
  <si>
    <t>NAME OF CLAIMANT</t>
  </si>
  <si>
    <t>Name of Event/ Course or Meeting</t>
  </si>
  <si>
    <t>Fuel Type</t>
  </si>
  <si>
    <t xml:space="preserve">Journey Amount  </t>
  </si>
  <si>
    <t>Mileage Claim Form (Detail)</t>
  </si>
  <si>
    <t>(a)</t>
  </si>
  <si>
    <t>(b)</t>
  </si>
  <si>
    <t>(c)</t>
  </si>
  <si>
    <t>Mileage calculation (a) x (b) = (c)</t>
  </si>
  <si>
    <t>(Use Drop Down List)</t>
  </si>
  <si>
    <t>TOTAL MILEAGE CLAIMED</t>
  </si>
  <si>
    <t>Trailer used?</t>
  </si>
  <si>
    <t>Total Mileage</t>
  </si>
  <si>
    <t>Trailer</t>
  </si>
  <si>
    <t>Yes</t>
  </si>
  <si>
    <t>No</t>
  </si>
  <si>
    <t>Boats on Roof?</t>
  </si>
  <si>
    <t>Roof</t>
  </si>
  <si>
    <t>(c)+10ppm if trailer/roof used</t>
  </si>
  <si>
    <t>Electric Vehicle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</si>
</sst>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14"/>
      <color indexed="8"/>
      <name val="DIOEPF+ArialBlack"/>
    </font>
    <font>
      <sz val="12"/>
      <name val="DIOEPF+ArialBlack"/>
    </font>
    <font>
      <sz val="10"/>
      <color indexed="8"/>
      <name val="DIOFDG+Arial"/>
    </font>
    <font>
      <b/>
      <sz val="10"/>
      <name val="Arial"/>
      <family val="2"/>
    </font>
    <font>
      <b/>
      <sz val="12"/>
      <name val="DIOEPF+ArialBlack"/>
    </font>
    <font>
      <b/>
      <sz val="10"/>
      <color indexed="8"/>
      <name val="DIOFDG+Arial"/>
    </font>
    <font>
      <sz val="10"/>
      <color indexed="8"/>
      <name val="Arial"/>
      <family val="2"/>
    </font>
    <font>
      <b/>
      <sz val="14"/>
      <name val="DIOEPF+ArialBlack"/>
    </font>
    <font>
      <sz val="12"/>
      <name val="Arial"/>
      <family val="2"/>
    </font>
    <font>
      <b/>
      <sz val="12"/>
      <color indexed="8"/>
      <name val="DIOFFH+Arial,Bold"/>
    </font>
    <font>
      <sz val="10"/>
      <color rgb="FF008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9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4" fontId="6" fillId="0" borderId="0" xfId="0" applyNumberFormat="1" applyFont="1" applyAlignment="1">
      <alignment horizontal="center"/>
    </xf>
    <xf numFmtId="2" fontId="11" fillId="0" borderId="1" xfId="0" applyNumberFormat="1" applyFont="1" applyBorder="1" applyAlignment="1">
      <alignment vertical="top" wrapText="1"/>
    </xf>
    <xf numFmtId="2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4" fillId="0" borderId="0" xfId="0" applyFont="1"/>
    <xf numFmtId="0" fontId="7" fillId="0" borderId="2" xfId="0" applyFont="1" applyBorder="1" applyAlignment="1">
      <alignment vertical="top" wrapText="1"/>
    </xf>
    <xf numFmtId="0" fontId="0" fillId="0" borderId="0" xfId="0" applyAlignment="1">
      <alignment vertical="top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right" vertical="top" wrapText="1"/>
    </xf>
    <xf numFmtId="0" fontId="4" fillId="0" borderId="7" xfId="0" applyFont="1" applyBorder="1"/>
    <xf numFmtId="0" fontId="0" fillId="0" borderId="7" xfId="0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13" fillId="0" borderId="7" xfId="0" applyFont="1" applyBorder="1" applyAlignment="1">
      <alignment vertical="top"/>
    </xf>
    <xf numFmtId="0" fontId="13" fillId="2" borderId="7" xfId="0" applyFont="1" applyFill="1" applyBorder="1" applyAlignment="1">
      <alignment vertical="top"/>
    </xf>
    <xf numFmtId="0" fontId="4" fillId="0" borderId="7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0" fillId="0" borderId="0" xfId="0" applyFont="1"/>
    <xf numFmtId="0" fontId="0" fillId="0" borderId="7" xfId="0" applyBorder="1"/>
    <xf numFmtId="0" fontId="0" fillId="0" borderId="8" xfId="0" applyBorder="1" applyAlignment="1">
      <alignment horizont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/>
    </xf>
    <xf numFmtId="2" fontId="8" fillId="0" borderId="0" xfId="0" applyNumberFormat="1" applyFont="1" applyAlignment="1">
      <alignment vertical="top" wrapText="1"/>
    </xf>
    <xf numFmtId="2" fontId="8" fillId="0" borderId="0" xfId="0" applyNumberFormat="1" applyFont="1" applyAlignment="1">
      <alignment horizontal="right" vertical="top" wrapText="1"/>
    </xf>
    <xf numFmtId="0" fontId="8" fillId="0" borderId="0" xfId="0" applyFont="1" applyAlignment="1" applyProtection="1">
      <alignment horizontal="center" vertical="top" wrapText="1"/>
      <protection locked="0"/>
    </xf>
    <xf numFmtId="0" fontId="17" fillId="0" borderId="0" xfId="0" applyFont="1"/>
    <xf numFmtId="0" fontId="0" fillId="0" borderId="0" xfId="0" applyProtection="1">
      <protection locked="0"/>
    </xf>
    <xf numFmtId="0" fontId="4" fillId="0" borderId="6" xfId="0" applyFont="1" applyBorder="1" applyAlignment="1">
      <alignment horizontal="center" wrapText="1"/>
    </xf>
    <xf numFmtId="0" fontId="14" fillId="0" borderId="9" xfId="0" applyFont="1" applyBorder="1" applyAlignment="1">
      <alignment horizontal="center" vertical="top" wrapText="1"/>
    </xf>
    <xf numFmtId="2" fontId="8" fillId="0" borderId="0" xfId="0" applyNumberFormat="1" applyFont="1" applyAlignment="1">
      <alignment horizontal="center" vertical="top" wrapText="1"/>
    </xf>
    <xf numFmtId="1" fontId="8" fillId="0" borderId="7" xfId="0" applyNumberFormat="1" applyFont="1" applyBorder="1" applyAlignment="1" applyProtection="1">
      <alignment horizontal="center" vertical="top" wrapText="1"/>
      <protection locked="0"/>
    </xf>
    <xf numFmtId="1" fontId="8" fillId="3" borderId="7" xfId="0" applyNumberFormat="1" applyFont="1" applyFill="1" applyBorder="1" applyAlignment="1">
      <alignment vertical="top" wrapText="1"/>
    </xf>
    <xf numFmtId="2" fontId="8" fillId="3" borderId="7" xfId="0" applyNumberFormat="1" applyFont="1" applyFill="1" applyBorder="1" applyAlignment="1">
      <alignment horizontal="right" vertical="top" wrapText="1"/>
    </xf>
    <xf numFmtId="14" fontId="8" fillId="0" borderId="7" xfId="0" applyNumberFormat="1" applyFont="1" applyBorder="1" applyAlignment="1" applyProtection="1">
      <alignment vertical="top" wrapText="1"/>
      <protection locked="0"/>
    </xf>
    <xf numFmtId="0" fontId="15" fillId="0" borderId="7" xfId="0" applyFont="1" applyBorder="1" applyAlignment="1" applyProtection="1">
      <alignment horizontal="center" vertical="top" wrapText="1"/>
      <protection locked="0"/>
    </xf>
    <xf numFmtId="0" fontId="15" fillId="0" borderId="0" xfId="0" applyFont="1"/>
    <xf numFmtId="0" fontId="15" fillId="0" borderId="7" xfId="0" applyFont="1" applyBorder="1" applyAlignment="1">
      <alignment horizontal="center"/>
    </xf>
    <xf numFmtId="2" fontId="8" fillId="0" borderId="7" xfId="0" applyNumberFormat="1" applyFont="1" applyBorder="1" applyAlignment="1" applyProtection="1">
      <alignment horizontal="right" vertical="top" wrapText="1"/>
      <protection locked="0"/>
    </xf>
    <xf numFmtId="0" fontId="8" fillId="3" borderId="10" xfId="0" applyFont="1" applyFill="1" applyBorder="1" applyAlignment="1">
      <alignment horizontal="center" vertical="top" wrapText="1"/>
    </xf>
    <xf numFmtId="0" fontId="0" fillId="3" borderId="0" xfId="0" applyFill="1"/>
    <xf numFmtId="0" fontId="4" fillId="3" borderId="7" xfId="0" applyFont="1" applyFill="1" applyBorder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1" fillId="0" borderId="2" xfId="0" applyFont="1" applyBorder="1"/>
    <xf numFmtId="0" fontId="1" fillId="0" borderId="10" xfId="0" applyFont="1" applyBorder="1"/>
    <xf numFmtId="2" fontId="8" fillId="4" borderId="7" xfId="0" applyNumberFormat="1" applyFont="1" applyFill="1" applyBorder="1" applyAlignment="1">
      <alignment horizontal="right" vertical="top" wrapText="1"/>
    </xf>
    <xf numFmtId="0" fontId="15" fillId="0" borderId="11" xfId="0" applyFont="1" applyBorder="1" applyAlignment="1">
      <alignment horizontal="center" wrapText="1"/>
    </xf>
    <xf numFmtId="2" fontId="0" fillId="0" borderId="0" xfId="0" applyNumberFormat="1" applyAlignment="1">
      <alignment vertical="top"/>
    </xf>
    <xf numFmtId="0" fontId="9" fillId="0" borderId="8" xfId="0" applyFont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0" fontId="16" fillId="0" borderId="5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8" fillId="0" borderId="2" xfId="0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0" fontId="8" fillId="0" borderId="2" xfId="0" quotePrefix="1" applyFont="1" applyBorder="1" applyAlignment="1" applyProtection="1">
      <alignment horizontal="center" vertical="top" wrapText="1"/>
      <protection locked="0"/>
    </xf>
    <xf numFmtId="0" fontId="6" fillId="0" borderId="5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7" fillId="0" borderId="13" xfId="0" applyFont="1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16" fillId="0" borderId="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14" fontId="6" fillId="0" borderId="0" xfId="0" applyNumberFormat="1" applyFont="1" applyAlignment="1">
      <alignment horizontal="center"/>
    </xf>
    <xf numFmtId="0" fontId="0" fillId="0" borderId="0" xfId="0"/>
    <xf numFmtId="0" fontId="6" fillId="0" borderId="2" xfId="0" applyFont="1" applyBorder="1"/>
    <xf numFmtId="0" fontId="0" fillId="0" borderId="13" xfId="0" applyBorder="1"/>
    <xf numFmtId="0" fontId="0" fillId="0" borderId="10" xfId="0" applyBorder="1"/>
    <xf numFmtId="0" fontId="4" fillId="0" borderId="14" xfId="0" applyFont="1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2" fontId="0" fillId="0" borderId="19" xfId="0" applyNumberFormat="1" applyBorder="1"/>
    <xf numFmtId="2" fontId="0" fillId="0" borderId="20" xfId="0" applyNumberFormat="1" applyBorder="1"/>
    <xf numFmtId="0" fontId="0" fillId="0" borderId="20" xfId="0" applyBorder="1"/>
    <xf numFmtId="0" fontId="0" fillId="0" borderId="21" xfId="0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0"/>
  <sheetViews>
    <sheetView tabSelected="1" zoomScale="85" zoomScaleNormal="85" workbookViewId="0">
      <pane ySplit="4" topLeftCell="A5" activePane="bottomLeft" state="frozen"/>
      <selection activeCell="P22" sqref="P22"/>
      <selection pane="bottomLeft" activeCell="A5" sqref="A5"/>
    </sheetView>
  </sheetViews>
  <sheetFormatPr defaultColWidth="0" defaultRowHeight="13.2" zeroHeight="1"/>
  <cols>
    <col min="1" max="1" width="22.44140625" customWidth="1"/>
    <col min="2" max="2" width="35.6640625" bestFit="1" customWidth="1"/>
    <col min="3" max="3" width="26" customWidth="1"/>
    <col min="4" max="4" width="21.21875" customWidth="1"/>
    <col min="5" max="5" width="19.6640625" customWidth="1"/>
    <col min="6" max="6" width="23.77734375" hidden="1" customWidth="1"/>
    <col min="7" max="7" width="11" customWidth="1"/>
    <col min="8" max="8" width="17" bestFit="1" customWidth="1"/>
    <col min="9" max="9" width="22.44140625" bestFit="1" customWidth="1"/>
    <col min="10" max="10" width="12" customWidth="1"/>
    <col min="11" max="11" width="11.6640625" customWidth="1"/>
    <col min="12" max="12" width="22" customWidth="1"/>
    <col min="13" max="13" width="8.44140625" hidden="1" customWidth="1"/>
    <col min="14" max="14" width="10" hidden="1" customWidth="1"/>
    <col min="15" max="15" width="10.33203125" hidden="1" customWidth="1"/>
    <col min="16" max="16" width="8.77734375" hidden="1" customWidth="1"/>
    <col min="17" max="17" width="14.33203125" hidden="1" customWidth="1"/>
    <col min="18" max="18" width="23.44140625" hidden="1" customWidth="1"/>
    <col min="19" max="19" width="22.21875" hidden="1" customWidth="1"/>
    <col min="20" max="20" width="16.6640625" hidden="1" customWidth="1"/>
    <col min="21" max="23" width="14" hidden="1" customWidth="1"/>
    <col min="24" max="16384" width="8.77734375" hidden="1"/>
  </cols>
  <sheetData>
    <row r="1" spans="1:18" ht="17.399999999999999">
      <c r="A1" s="15" t="s">
        <v>6</v>
      </c>
      <c r="B1" s="78"/>
      <c r="C1" s="79"/>
      <c r="D1" s="80"/>
      <c r="E1" s="84" t="s">
        <v>138</v>
      </c>
      <c r="F1" s="85"/>
      <c r="G1" s="85"/>
      <c r="H1" s="85"/>
      <c r="I1" s="42"/>
      <c r="J1" s="42"/>
      <c r="K1" s="42"/>
      <c r="L1" s="42"/>
      <c r="N1" s="17"/>
      <c r="P1" s="17"/>
      <c r="Q1" s="17"/>
      <c r="R1" s="18"/>
    </row>
    <row r="2" spans="1:18" ht="15.6">
      <c r="A2" s="64" t="s">
        <v>7</v>
      </c>
      <c r="B2" s="67" t="s">
        <v>132</v>
      </c>
      <c r="C2" s="68"/>
      <c r="D2" s="64" t="s">
        <v>135</v>
      </c>
      <c r="E2" s="76" t="s">
        <v>136</v>
      </c>
      <c r="F2" s="16"/>
      <c r="G2" s="81" t="s">
        <v>142</v>
      </c>
      <c r="H2" s="82"/>
      <c r="I2" s="83"/>
      <c r="J2" s="60"/>
      <c r="K2" s="64" t="s">
        <v>145</v>
      </c>
      <c r="L2" s="76" t="s">
        <v>146</v>
      </c>
    </row>
    <row r="3" spans="1:18">
      <c r="A3" s="65"/>
      <c r="B3" s="69"/>
      <c r="C3" s="70"/>
      <c r="D3" s="65"/>
      <c r="E3" s="77"/>
      <c r="F3" s="14" t="s">
        <v>125</v>
      </c>
      <c r="G3" s="19" t="s">
        <v>8</v>
      </c>
      <c r="H3" s="19" t="s">
        <v>10</v>
      </c>
      <c r="I3" s="19" t="s">
        <v>137</v>
      </c>
      <c r="J3" s="62"/>
      <c r="K3" s="65"/>
      <c r="L3" s="77"/>
    </row>
    <row r="4" spans="1:18" ht="26.4">
      <c r="A4" s="66"/>
      <c r="B4" s="71"/>
      <c r="C4" s="72"/>
      <c r="D4" s="66"/>
      <c r="E4" s="41" t="s">
        <v>143</v>
      </c>
      <c r="F4" s="33"/>
      <c r="G4" s="20" t="s">
        <v>139</v>
      </c>
      <c r="H4" s="20" t="s">
        <v>140</v>
      </c>
      <c r="I4" s="20" t="s">
        <v>141</v>
      </c>
      <c r="J4" s="20" t="s">
        <v>150</v>
      </c>
      <c r="K4" s="66"/>
      <c r="L4" s="20" t="s">
        <v>152</v>
      </c>
    </row>
    <row r="5" spans="1:18" s="12" customFormat="1" ht="15">
      <c r="A5" s="47"/>
      <c r="B5" s="73"/>
      <c r="C5" s="74"/>
      <c r="D5" s="47"/>
      <c r="E5" s="48"/>
      <c r="F5" s="49" t="str">
        <f t="shared" ref="F5:F41" si="0">IF(E5="","",(MATCH(E5,Funds,0)))</f>
        <v/>
      </c>
      <c r="G5" s="44"/>
      <c r="H5" s="50" t="str">
        <f t="shared" ref="H5" ca="1" si="1">IF(F5="","", OFFSET($B$54, F5, 0))</f>
        <v/>
      </c>
      <c r="I5" s="21" t="str">
        <f t="shared" ref="I5" si="2">IF(E5="","",G5*H5)</f>
        <v/>
      </c>
      <c r="J5" s="51"/>
      <c r="K5" s="51"/>
      <c r="L5" s="21" t="str">
        <f t="shared" ref="L5:L41" si="3">IF(G5="","",IF(I5+(IF(K5="Yes",G5*0.12,0))+(IF(J5="Yes",G5*0.12,0))&lt;=G5*0.45,I5+(IF(K5="Yes",G5*0.12,0))+(IF(J5="Yes",G5*0.12,0)),G5*0.45))</f>
        <v/>
      </c>
    </row>
    <row r="6" spans="1:18" s="12" customFormat="1" ht="15">
      <c r="A6" s="47"/>
      <c r="B6" s="73"/>
      <c r="C6" s="74"/>
      <c r="D6" s="47"/>
      <c r="E6" s="48"/>
      <c r="F6" s="49" t="str">
        <f t="shared" si="0"/>
        <v/>
      </c>
      <c r="G6" s="44"/>
      <c r="H6" s="50" t="str">
        <f t="shared" ref="H5:H41" ca="1" si="4">IF(F6="","", OFFSET($B$54, F6, 0))</f>
        <v/>
      </c>
      <c r="I6" s="21" t="str">
        <f t="shared" ref="I6:I41" si="5">IF(E6="","",G6*H6)</f>
        <v/>
      </c>
      <c r="J6" s="51"/>
      <c r="K6" s="51"/>
      <c r="L6" s="21" t="str">
        <f t="shared" si="3"/>
        <v/>
      </c>
    </row>
    <row r="7" spans="1:18" s="12" customFormat="1" ht="15">
      <c r="A7" s="47"/>
      <c r="B7" s="73"/>
      <c r="C7" s="74"/>
      <c r="D7" s="47"/>
      <c r="E7" s="48"/>
      <c r="F7" s="49" t="str">
        <f t="shared" si="0"/>
        <v/>
      </c>
      <c r="G7" s="44"/>
      <c r="H7" s="50" t="str">
        <f t="shared" ca="1" si="4"/>
        <v/>
      </c>
      <c r="I7" s="21" t="str">
        <f t="shared" si="5"/>
        <v/>
      </c>
      <c r="J7" s="51"/>
      <c r="K7" s="51"/>
      <c r="L7" s="21" t="str">
        <f t="shared" si="3"/>
        <v/>
      </c>
    </row>
    <row r="8" spans="1:18" s="12" customFormat="1" ht="15">
      <c r="A8" s="47"/>
      <c r="B8" s="73"/>
      <c r="C8" s="74"/>
      <c r="D8" s="47"/>
      <c r="E8" s="48"/>
      <c r="F8" s="49" t="str">
        <f t="shared" si="0"/>
        <v/>
      </c>
      <c r="G8" s="44"/>
      <c r="H8" s="50" t="str">
        <f t="shared" ca="1" si="4"/>
        <v/>
      </c>
      <c r="I8" s="21" t="str">
        <f t="shared" si="5"/>
        <v/>
      </c>
      <c r="J8" s="51"/>
      <c r="K8" s="51"/>
      <c r="L8" s="21" t="str">
        <f t="shared" si="3"/>
        <v/>
      </c>
    </row>
    <row r="9" spans="1:18" s="12" customFormat="1" ht="15">
      <c r="A9" s="47"/>
      <c r="B9" s="73"/>
      <c r="C9" s="74"/>
      <c r="D9" s="47"/>
      <c r="E9" s="48"/>
      <c r="F9" s="49" t="str">
        <f t="shared" si="0"/>
        <v/>
      </c>
      <c r="G9" s="44"/>
      <c r="H9" s="50" t="str">
        <f t="shared" ca="1" si="4"/>
        <v/>
      </c>
      <c r="I9" s="21" t="str">
        <f t="shared" si="5"/>
        <v/>
      </c>
      <c r="J9" s="51"/>
      <c r="K9" s="51"/>
      <c r="L9" s="21" t="str">
        <f t="shared" si="3"/>
        <v/>
      </c>
    </row>
    <row r="10" spans="1:18" s="12" customFormat="1" ht="15">
      <c r="A10" s="47"/>
      <c r="B10" s="73"/>
      <c r="C10" s="74"/>
      <c r="D10" s="47"/>
      <c r="E10" s="48"/>
      <c r="F10" s="49" t="str">
        <f t="shared" si="0"/>
        <v/>
      </c>
      <c r="G10" s="44"/>
      <c r="H10" s="50" t="str">
        <f t="shared" ca="1" si="4"/>
        <v/>
      </c>
      <c r="I10" s="21" t="str">
        <f t="shared" si="5"/>
        <v/>
      </c>
      <c r="J10" s="51"/>
      <c r="K10" s="51"/>
      <c r="L10" s="21" t="str">
        <f t="shared" si="3"/>
        <v/>
      </c>
    </row>
    <row r="11" spans="1:18" s="12" customFormat="1" ht="15">
      <c r="A11" s="47"/>
      <c r="B11" s="73"/>
      <c r="C11" s="74"/>
      <c r="D11" s="47"/>
      <c r="E11" s="48"/>
      <c r="F11" s="49" t="str">
        <f t="shared" si="0"/>
        <v/>
      </c>
      <c r="G11" s="44"/>
      <c r="H11" s="50" t="str">
        <f t="shared" ca="1" si="4"/>
        <v/>
      </c>
      <c r="I11" s="21" t="str">
        <f t="shared" si="5"/>
        <v/>
      </c>
      <c r="J11" s="51"/>
      <c r="K11" s="51"/>
      <c r="L11" s="21" t="str">
        <f t="shared" si="3"/>
        <v/>
      </c>
    </row>
    <row r="12" spans="1:18" s="12" customFormat="1" ht="15">
      <c r="A12" s="47"/>
      <c r="B12" s="73"/>
      <c r="C12" s="74"/>
      <c r="D12" s="47"/>
      <c r="E12" s="48"/>
      <c r="F12" s="49" t="str">
        <f t="shared" si="0"/>
        <v/>
      </c>
      <c r="G12" s="44"/>
      <c r="H12" s="50" t="str">
        <f t="shared" ca="1" si="4"/>
        <v/>
      </c>
      <c r="I12" s="21" t="str">
        <f t="shared" si="5"/>
        <v/>
      </c>
      <c r="J12" s="51"/>
      <c r="K12" s="51"/>
      <c r="L12" s="21" t="str">
        <f t="shared" si="3"/>
        <v/>
      </c>
    </row>
    <row r="13" spans="1:18" s="12" customFormat="1" ht="15">
      <c r="A13" s="47"/>
      <c r="B13" s="73"/>
      <c r="C13" s="74"/>
      <c r="D13" s="47"/>
      <c r="E13" s="48"/>
      <c r="F13" s="49" t="str">
        <f t="shared" si="0"/>
        <v/>
      </c>
      <c r="G13" s="44"/>
      <c r="H13" s="50" t="str">
        <f t="shared" ca="1" si="4"/>
        <v/>
      </c>
      <c r="I13" s="21" t="str">
        <f t="shared" si="5"/>
        <v/>
      </c>
      <c r="J13" s="51"/>
      <c r="K13" s="51"/>
      <c r="L13" s="21" t="str">
        <f t="shared" si="3"/>
        <v/>
      </c>
    </row>
    <row r="14" spans="1:18" s="12" customFormat="1" ht="15">
      <c r="A14" s="47"/>
      <c r="B14" s="73"/>
      <c r="C14" s="74"/>
      <c r="D14" s="47"/>
      <c r="E14" s="48"/>
      <c r="F14" s="49" t="str">
        <f t="shared" si="0"/>
        <v/>
      </c>
      <c r="G14" s="44"/>
      <c r="H14" s="50" t="str">
        <f t="shared" ca="1" si="4"/>
        <v/>
      </c>
      <c r="I14" s="21" t="str">
        <f t="shared" si="5"/>
        <v/>
      </c>
      <c r="J14" s="51"/>
      <c r="K14" s="51"/>
      <c r="L14" s="21" t="str">
        <f t="shared" si="3"/>
        <v/>
      </c>
    </row>
    <row r="15" spans="1:18" s="12" customFormat="1" ht="15">
      <c r="A15" s="47"/>
      <c r="B15" s="73"/>
      <c r="C15" s="74"/>
      <c r="D15" s="47"/>
      <c r="E15" s="48"/>
      <c r="F15" s="49" t="str">
        <f t="shared" si="0"/>
        <v/>
      </c>
      <c r="G15" s="44"/>
      <c r="H15" s="50" t="str">
        <f t="shared" ca="1" si="4"/>
        <v/>
      </c>
      <c r="I15" s="21" t="str">
        <f t="shared" si="5"/>
        <v/>
      </c>
      <c r="J15" s="51"/>
      <c r="K15" s="51"/>
      <c r="L15" s="21" t="str">
        <f t="shared" si="3"/>
        <v/>
      </c>
    </row>
    <row r="16" spans="1:18" s="12" customFormat="1" ht="15">
      <c r="A16" s="47"/>
      <c r="B16" s="73"/>
      <c r="C16" s="74"/>
      <c r="D16" s="47"/>
      <c r="E16" s="48"/>
      <c r="F16" s="49" t="str">
        <f t="shared" si="0"/>
        <v/>
      </c>
      <c r="G16" s="44"/>
      <c r="H16" s="50" t="str">
        <f t="shared" ca="1" si="4"/>
        <v/>
      </c>
      <c r="I16" s="21" t="str">
        <f t="shared" si="5"/>
        <v/>
      </c>
      <c r="J16" s="51"/>
      <c r="K16" s="51"/>
      <c r="L16" s="21" t="str">
        <f t="shared" si="3"/>
        <v/>
      </c>
    </row>
    <row r="17" spans="1:12" s="12" customFormat="1" ht="15">
      <c r="A17" s="47"/>
      <c r="B17" s="73"/>
      <c r="C17" s="74"/>
      <c r="D17" s="47"/>
      <c r="E17" s="48"/>
      <c r="F17" s="49" t="str">
        <f t="shared" si="0"/>
        <v/>
      </c>
      <c r="G17" s="44"/>
      <c r="H17" s="50" t="str">
        <f t="shared" ca="1" si="4"/>
        <v/>
      </c>
      <c r="I17" s="21" t="str">
        <f t="shared" si="5"/>
        <v/>
      </c>
      <c r="J17" s="51"/>
      <c r="K17" s="51"/>
      <c r="L17" s="21" t="str">
        <f t="shared" si="3"/>
        <v/>
      </c>
    </row>
    <row r="18" spans="1:12" s="12" customFormat="1" ht="15">
      <c r="A18" s="47"/>
      <c r="B18" s="73"/>
      <c r="C18" s="74"/>
      <c r="D18" s="47"/>
      <c r="E18" s="48"/>
      <c r="F18" s="49" t="str">
        <f t="shared" si="0"/>
        <v/>
      </c>
      <c r="G18" s="44"/>
      <c r="H18" s="50" t="str">
        <f t="shared" ca="1" si="4"/>
        <v/>
      </c>
      <c r="I18" s="21" t="str">
        <f t="shared" si="5"/>
        <v/>
      </c>
      <c r="J18" s="51"/>
      <c r="K18" s="51"/>
      <c r="L18" s="21" t="str">
        <f t="shared" si="3"/>
        <v/>
      </c>
    </row>
    <row r="19" spans="1:12" s="12" customFormat="1" ht="15">
      <c r="A19" s="47"/>
      <c r="B19" s="73"/>
      <c r="C19" s="74"/>
      <c r="D19" s="47"/>
      <c r="E19" s="48"/>
      <c r="F19" s="49" t="str">
        <f t="shared" si="0"/>
        <v/>
      </c>
      <c r="G19" s="44"/>
      <c r="H19" s="50" t="str">
        <f t="shared" ca="1" si="4"/>
        <v/>
      </c>
      <c r="I19" s="21" t="str">
        <f t="shared" si="5"/>
        <v/>
      </c>
      <c r="J19" s="51"/>
      <c r="K19" s="51"/>
      <c r="L19" s="21" t="str">
        <f t="shared" si="3"/>
        <v/>
      </c>
    </row>
    <row r="20" spans="1:12" s="12" customFormat="1" ht="15">
      <c r="A20" s="47"/>
      <c r="B20" s="73"/>
      <c r="C20" s="74"/>
      <c r="D20" s="47"/>
      <c r="E20" s="48"/>
      <c r="F20" s="49" t="str">
        <f t="shared" si="0"/>
        <v/>
      </c>
      <c r="G20" s="44"/>
      <c r="H20" s="50" t="str">
        <f t="shared" ca="1" si="4"/>
        <v/>
      </c>
      <c r="I20" s="21" t="str">
        <f t="shared" si="5"/>
        <v/>
      </c>
      <c r="J20" s="51"/>
      <c r="K20" s="51"/>
      <c r="L20" s="21" t="str">
        <f t="shared" si="3"/>
        <v/>
      </c>
    </row>
    <row r="21" spans="1:12" s="12" customFormat="1" ht="15">
      <c r="A21" s="47"/>
      <c r="B21" s="73"/>
      <c r="C21" s="74"/>
      <c r="D21" s="47"/>
      <c r="E21" s="48"/>
      <c r="F21" s="49" t="str">
        <f t="shared" si="0"/>
        <v/>
      </c>
      <c r="G21" s="44"/>
      <c r="H21" s="50" t="str">
        <f t="shared" ca="1" si="4"/>
        <v/>
      </c>
      <c r="I21" s="21" t="str">
        <f t="shared" si="5"/>
        <v/>
      </c>
      <c r="J21" s="51"/>
      <c r="K21" s="51"/>
      <c r="L21" s="21" t="str">
        <f t="shared" si="3"/>
        <v/>
      </c>
    </row>
    <row r="22" spans="1:12" s="12" customFormat="1" ht="15">
      <c r="A22" s="47"/>
      <c r="B22" s="73"/>
      <c r="C22" s="74"/>
      <c r="D22" s="47"/>
      <c r="E22" s="48"/>
      <c r="F22" s="49" t="str">
        <f t="shared" si="0"/>
        <v/>
      </c>
      <c r="G22" s="44"/>
      <c r="H22" s="50" t="str">
        <f t="shared" ca="1" si="4"/>
        <v/>
      </c>
      <c r="I22" s="21" t="str">
        <f t="shared" si="5"/>
        <v/>
      </c>
      <c r="J22" s="51"/>
      <c r="K22" s="51"/>
      <c r="L22" s="21" t="str">
        <f t="shared" si="3"/>
        <v/>
      </c>
    </row>
    <row r="23" spans="1:12" s="12" customFormat="1" ht="15">
      <c r="A23" s="47"/>
      <c r="B23" s="73"/>
      <c r="C23" s="74"/>
      <c r="D23" s="47"/>
      <c r="E23" s="48"/>
      <c r="F23" s="49" t="str">
        <f t="shared" si="0"/>
        <v/>
      </c>
      <c r="G23" s="44"/>
      <c r="H23" s="50" t="str">
        <f t="shared" ca="1" si="4"/>
        <v/>
      </c>
      <c r="I23" s="21" t="str">
        <f t="shared" si="5"/>
        <v/>
      </c>
      <c r="J23" s="51"/>
      <c r="K23" s="51"/>
      <c r="L23" s="21" t="str">
        <f t="shared" si="3"/>
        <v/>
      </c>
    </row>
    <row r="24" spans="1:12" s="12" customFormat="1" ht="15">
      <c r="A24" s="47"/>
      <c r="B24" s="73"/>
      <c r="C24" s="74"/>
      <c r="D24" s="47"/>
      <c r="E24" s="48"/>
      <c r="F24" s="49" t="str">
        <f t="shared" si="0"/>
        <v/>
      </c>
      <c r="G24" s="44"/>
      <c r="H24" s="50" t="str">
        <f t="shared" ca="1" si="4"/>
        <v/>
      </c>
      <c r="I24" s="21" t="str">
        <f t="shared" si="5"/>
        <v/>
      </c>
      <c r="J24" s="51"/>
      <c r="K24" s="51"/>
      <c r="L24" s="21" t="str">
        <f t="shared" si="3"/>
        <v/>
      </c>
    </row>
    <row r="25" spans="1:12" s="12" customFormat="1" ht="15">
      <c r="A25" s="47"/>
      <c r="B25" s="73"/>
      <c r="C25" s="74"/>
      <c r="D25" s="47"/>
      <c r="E25" s="48"/>
      <c r="F25" s="49" t="str">
        <f t="shared" si="0"/>
        <v/>
      </c>
      <c r="G25" s="44"/>
      <c r="H25" s="50" t="str">
        <f t="shared" ca="1" si="4"/>
        <v/>
      </c>
      <c r="I25" s="21" t="str">
        <f t="shared" si="5"/>
        <v/>
      </c>
      <c r="J25" s="51"/>
      <c r="K25" s="51"/>
      <c r="L25" s="21" t="str">
        <f t="shared" si="3"/>
        <v/>
      </c>
    </row>
    <row r="26" spans="1:12" s="12" customFormat="1" ht="15">
      <c r="A26" s="47"/>
      <c r="B26" s="73"/>
      <c r="C26" s="74"/>
      <c r="D26" s="47"/>
      <c r="E26" s="48"/>
      <c r="F26" s="49" t="str">
        <f t="shared" si="0"/>
        <v/>
      </c>
      <c r="G26" s="44"/>
      <c r="H26" s="50" t="str">
        <f t="shared" ca="1" si="4"/>
        <v/>
      </c>
      <c r="I26" s="21" t="str">
        <f t="shared" si="5"/>
        <v/>
      </c>
      <c r="J26" s="51"/>
      <c r="K26" s="51"/>
      <c r="L26" s="21" t="str">
        <f t="shared" si="3"/>
        <v/>
      </c>
    </row>
    <row r="27" spans="1:12" s="12" customFormat="1" ht="15">
      <c r="A27" s="47"/>
      <c r="B27" s="73"/>
      <c r="C27" s="74"/>
      <c r="D27" s="47"/>
      <c r="E27" s="48"/>
      <c r="F27" s="49" t="str">
        <f t="shared" si="0"/>
        <v/>
      </c>
      <c r="G27" s="44"/>
      <c r="H27" s="50" t="str">
        <f t="shared" ca="1" si="4"/>
        <v/>
      </c>
      <c r="I27" s="21" t="str">
        <f t="shared" si="5"/>
        <v/>
      </c>
      <c r="J27" s="51"/>
      <c r="K27" s="51"/>
      <c r="L27" s="21" t="str">
        <f t="shared" si="3"/>
        <v/>
      </c>
    </row>
    <row r="28" spans="1:12" s="12" customFormat="1" ht="15">
      <c r="A28" s="47"/>
      <c r="B28" s="73"/>
      <c r="C28" s="74"/>
      <c r="D28" s="47"/>
      <c r="E28" s="48"/>
      <c r="F28" s="49" t="str">
        <f t="shared" si="0"/>
        <v/>
      </c>
      <c r="G28" s="44"/>
      <c r="H28" s="50" t="str">
        <f t="shared" ca="1" si="4"/>
        <v/>
      </c>
      <c r="I28" s="21" t="str">
        <f t="shared" si="5"/>
        <v/>
      </c>
      <c r="J28" s="51"/>
      <c r="K28" s="51"/>
      <c r="L28" s="21" t="str">
        <f t="shared" si="3"/>
        <v/>
      </c>
    </row>
    <row r="29" spans="1:12" s="12" customFormat="1" ht="15">
      <c r="A29" s="47"/>
      <c r="B29" s="73"/>
      <c r="C29" s="74"/>
      <c r="D29" s="47"/>
      <c r="E29" s="48"/>
      <c r="F29" s="49" t="str">
        <f t="shared" si="0"/>
        <v/>
      </c>
      <c r="G29" s="44"/>
      <c r="H29" s="50" t="str">
        <f t="shared" ca="1" si="4"/>
        <v/>
      </c>
      <c r="I29" s="21" t="str">
        <f t="shared" si="5"/>
        <v/>
      </c>
      <c r="J29" s="51"/>
      <c r="K29" s="51"/>
      <c r="L29" s="21" t="str">
        <f t="shared" si="3"/>
        <v/>
      </c>
    </row>
    <row r="30" spans="1:12" s="12" customFormat="1" ht="15">
      <c r="A30" s="47"/>
      <c r="B30" s="73"/>
      <c r="C30" s="74"/>
      <c r="D30" s="47"/>
      <c r="E30" s="48"/>
      <c r="F30" s="49" t="str">
        <f t="shared" si="0"/>
        <v/>
      </c>
      <c r="G30" s="44"/>
      <c r="H30" s="50" t="str">
        <f t="shared" ca="1" si="4"/>
        <v/>
      </c>
      <c r="I30" s="21" t="str">
        <f t="shared" si="5"/>
        <v/>
      </c>
      <c r="J30" s="51"/>
      <c r="K30" s="51"/>
      <c r="L30" s="21" t="str">
        <f t="shared" si="3"/>
        <v/>
      </c>
    </row>
    <row r="31" spans="1:12" s="12" customFormat="1" ht="15">
      <c r="A31" s="47"/>
      <c r="B31" s="73"/>
      <c r="C31" s="74"/>
      <c r="D31" s="47"/>
      <c r="E31" s="48"/>
      <c r="F31" s="49" t="str">
        <f t="shared" si="0"/>
        <v/>
      </c>
      <c r="G31" s="44"/>
      <c r="H31" s="50" t="str">
        <f t="shared" ca="1" si="4"/>
        <v/>
      </c>
      <c r="I31" s="21" t="str">
        <f t="shared" si="5"/>
        <v/>
      </c>
      <c r="J31" s="51"/>
      <c r="K31" s="51"/>
      <c r="L31" s="21" t="str">
        <f t="shared" si="3"/>
        <v/>
      </c>
    </row>
    <row r="32" spans="1:12" s="12" customFormat="1" ht="15">
      <c r="A32" s="47"/>
      <c r="B32" s="73"/>
      <c r="C32" s="74"/>
      <c r="D32" s="47"/>
      <c r="E32" s="48"/>
      <c r="F32" s="49" t="str">
        <f t="shared" si="0"/>
        <v/>
      </c>
      <c r="G32" s="44"/>
      <c r="H32" s="50" t="str">
        <f t="shared" ca="1" si="4"/>
        <v/>
      </c>
      <c r="I32" s="21" t="str">
        <f t="shared" si="5"/>
        <v/>
      </c>
      <c r="J32" s="51"/>
      <c r="K32" s="51"/>
      <c r="L32" s="21" t="str">
        <f t="shared" si="3"/>
        <v/>
      </c>
    </row>
    <row r="33" spans="1:21" s="12" customFormat="1" ht="15">
      <c r="A33" s="47"/>
      <c r="B33" s="73"/>
      <c r="C33" s="74"/>
      <c r="D33" s="47"/>
      <c r="E33" s="48"/>
      <c r="F33" s="49" t="str">
        <f t="shared" si="0"/>
        <v/>
      </c>
      <c r="G33" s="44"/>
      <c r="H33" s="50" t="str">
        <f t="shared" ca="1" si="4"/>
        <v/>
      </c>
      <c r="I33" s="21" t="str">
        <f t="shared" si="5"/>
        <v/>
      </c>
      <c r="J33" s="51"/>
      <c r="K33" s="51"/>
      <c r="L33" s="21" t="str">
        <f t="shared" si="3"/>
        <v/>
      </c>
    </row>
    <row r="34" spans="1:21" s="12" customFormat="1" ht="15">
      <c r="A34" s="47"/>
      <c r="B34" s="73"/>
      <c r="C34" s="74"/>
      <c r="D34" s="47"/>
      <c r="E34" s="48"/>
      <c r="F34" s="49" t="str">
        <f t="shared" si="0"/>
        <v/>
      </c>
      <c r="G34" s="44"/>
      <c r="H34" s="50" t="str">
        <f t="shared" ca="1" si="4"/>
        <v/>
      </c>
      <c r="I34" s="21" t="str">
        <f t="shared" si="5"/>
        <v/>
      </c>
      <c r="J34" s="51"/>
      <c r="K34" s="51"/>
      <c r="L34" s="21" t="str">
        <f t="shared" si="3"/>
        <v/>
      </c>
    </row>
    <row r="35" spans="1:21" s="12" customFormat="1" ht="15">
      <c r="A35" s="47"/>
      <c r="B35" s="75"/>
      <c r="C35" s="74"/>
      <c r="D35" s="47"/>
      <c r="E35" s="48"/>
      <c r="F35" s="49" t="str">
        <f t="shared" si="0"/>
        <v/>
      </c>
      <c r="G35" s="44"/>
      <c r="H35" s="50" t="str">
        <f t="shared" ca="1" si="4"/>
        <v/>
      </c>
      <c r="I35" s="21" t="str">
        <f t="shared" si="5"/>
        <v/>
      </c>
      <c r="J35" s="51"/>
      <c r="K35" s="51"/>
      <c r="L35" s="21" t="str">
        <f t="shared" si="3"/>
        <v/>
      </c>
    </row>
    <row r="36" spans="1:21" s="12" customFormat="1" ht="15">
      <c r="A36" s="47"/>
      <c r="B36" s="73"/>
      <c r="C36" s="74"/>
      <c r="D36" s="47"/>
      <c r="E36" s="48"/>
      <c r="F36" s="49" t="str">
        <f t="shared" si="0"/>
        <v/>
      </c>
      <c r="G36" s="44"/>
      <c r="H36" s="50" t="str">
        <f t="shared" ca="1" si="4"/>
        <v/>
      </c>
      <c r="I36" s="21" t="str">
        <f t="shared" si="5"/>
        <v/>
      </c>
      <c r="J36" s="51"/>
      <c r="K36" s="51"/>
      <c r="L36" s="21" t="str">
        <f t="shared" si="3"/>
        <v/>
      </c>
    </row>
    <row r="37" spans="1:21" s="12" customFormat="1" ht="15">
      <c r="A37" s="47"/>
      <c r="B37" s="73"/>
      <c r="C37" s="74"/>
      <c r="D37" s="47"/>
      <c r="E37" s="48"/>
      <c r="F37" s="49" t="str">
        <f t="shared" si="0"/>
        <v/>
      </c>
      <c r="G37" s="44"/>
      <c r="H37" s="50" t="str">
        <f t="shared" ca="1" si="4"/>
        <v/>
      </c>
      <c r="I37" s="21" t="str">
        <f t="shared" si="5"/>
        <v/>
      </c>
      <c r="J37" s="51"/>
      <c r="K37" s="51"/>
      <c r="L37" s="21" t="str">
        <f t="shared" si="3"/>
        <v/>
      </c>
    </row>
    <row r="38" spans="1:21" s="12" customFormat="1" ht="15">
      <c r="A38" s="47"/>
      <c r="B38" s="73"/>
      <c r="C38" s="74"/>
      <c r="D38" s="47"/>
      <c r="E38" s="48"/>
      <c r="F38" s="49" t="str">
        <f t="shared" si="0"/>
        <v/>
      </c>
      <c r="G38" s="44"/>
      <c r="H38" s="50" t="str">
        <f t="shared" ca="1" si="4"/>
        <v/>
      </c>
      <c r="I38" s="21" t="str">
        <f t="shared" si="5"/>
        <v/>
      </c>
      <c r="J38" s="51"/>
      <c r="K38" s="51"/>
      <c r="L38" s="21" t="str">
        <f t="shared" si="3"/>
        <v/>
      </c>
    </row>
    <row r="39" spans="1:21" s="12" customFormat="1" ht="15">
      <c r="A39" s="47"/>
      <c r="B39" s="73"/>
      <c r="C39" s="74"/>
      <c r="D39" s="47"/>
      <c r="E39" s="48"/>
      <c r="F39" s="49" t="str">
        <f t="shared" si="0"/>
        <v/>
      </c>
      <c r="G39" s="44"/>
      <c r="H39" s="50" t="str">
        <f t="shared" ca="1" si="4"/>
        <v/>
      </c>
      <c r="I39" s="21" t="str">
        <f t="shared" si="5"/>
        <v/>
      </c>
      <c r="J39" s="51"/>
      <c r="K39" s="51"/>
      <c r="L39" s="21" t="str">
        <f t="shared" si="3"/>
        <v/>
      </c>
    </row>
    <row r="40" spans="1:21" s="12" customFormat="1" ht="15">
      <c r="A40" s="47"/>
      <c r="B40" s="73"/>
      <c r="C40" s="74"/>
      <c r="D40" s="47"/>
      <c r="E40" s="48"/>
      <c r="F40" s="49" t="str">
        <f t="shared" si="0"/>
        <v/>
      </c>
      <c r="G40" s="44"/>
      <c r="H40" s="50" t="str">
        <f t="shared" ca="1" si="4"/>
        <v/>
      </c>
      <c r="I40" s="21" t="str">
        <f t="shared" si="5"/>
        <v/>
      </c>
      <c r="J40" s="51"/>
      <c r="K40" s="51"/>
      <c r="L40" s="21" t="str">
        <f t="shared" si="3"/>
        <v/>
      </c>
    </row>
    <row r="41" spans="1:21" s="12" customFormat="1" ht="15">
      <c r="A41" s="47"/>
      <c r="B41" s="73"/>
      <c r="C41" s="74"/>
      <c r="D41" s="47"/>
      <c r="E41" s="48"/>
      <c r="F41" s="49" t="str">
        <f t="shared" si="0"/>
        <v/>
      </c>
      <c r="G41" s="44"/>
      <c r="H41" s="50" t="str">
        <f t="shared" ca="1" si="4"/>
        <v/>
      </c>
      <c r="I41" s="21" t="str">
        <f t="shared" si="5"/>
        <v/>
      </c>
      <c r="J41" s="51"/>
      <c r="K41" s="51"/>
      <c r="L41" s="21" t="str">
        <f t="shared" si="3"/>
        <v/>
      </c>
    </row>
    <row r="42" spans="1:21" ht="15">
      <c r="A42" s="52"/>
      <c r="B42" s="52"/>
      <c r="C42" s="52"/>
      <c r="D42" s="52"/>
      <c r="E42" s="52"/>
      <c r="F42" s="53" t="str">
        <f t="shared" ref="F42" si="6">IF(E42="","",(MATCH(E42,Funds,0)))</f>
        <v/>
      </c>
      <c r="G42" s="45"/>
      <c r="H42" s="54" t="str">
        <f ca="1">IF(F42="","", OFFSET($B$54, F42, 0))</f>
        <v/>
      </c>
      <c r="I42" s="46"/>
      <c r="J42" s="46"/>
      <c r="K42" s="46" t="s">
        <v>126</v>
      </c>
      <c r="L42" s="59">
        <f>SUMIF(I5:I41,"&lt;&gt;",L5:L41)</f>
        <v>0</v>
      </c>
    </row>
    <row r="43" spans="1:21" ht="15.6" hidden="1" thickBot="1">
      <c r="A43" s="34"/>
      <c r="B43" s="34"/>
      <c r="C43" s="35"/>
      <c r="D43" s="35"/>
      <c r="E43" s="36"/>
      <c r="F43" s="36"/>
      <c r="G43" s="43"/>
      <c r="H43" s="36"/>
      <c r="I43" s="36"/>
      <c r="J43" s="36"/>
      <c r="K43" s="36"/>
      <c r="L43" s="36"/>
      <c r="M43" s="37"/>
      <c r="N43" s="36"/>
      <c r="O43" s="38"/>
      <c r="Q43" s="39"/>
      <c r="R43" s="40"/>
      <c r="T43" s="39"/>
      <c r="U43" s="36"/>
    </row>
    <row r="44" spans="1:21" ht="16.2" hidden="1" thickBot="1">
      <c r="A44" s="55"/>
      <c r="G44" s="30"/>
      <c r="H44" s="14"/>
      <c r="Q44" s="31"/>
      <c r="R44" s="31"/>
      <c r="S44" s="31"/>
      <c r="T44" s="31"/>
      <c r="U44" s="10"/>
    </row>
    <row r="45" spans="1:21" hidden="1">
      <c r="G45" s="30"/>
      <c r="H45" s="14"/>
    </row>
    <row r="46" spans="1:21" hidden="1">
      <c r="G46" s="30"/>
      <c r="H46" s="14"/>
    </row>
    <row r="47" spans="1:21" hidden="1">
      <c r="G47" s="30"/>
      <c r="H47" s="14"/>
    </row>
    <row r="48" spans="1:21" hidden="1">
      <c r="G48" s="30"/>
      <c r="H48" s="14"/>
    </row>
    <row r="49" spans="1:12" hidden="1">
      <c r="G49" s="30"/>
      <c r="H49" s="14"/>
    </row>
    <row r="50" spans="1:12" hidden="1">
      <c r="G50" s="30"/>
      <c r="H50" s="14"/>
    </row>
    <row r="51" spans="1:12" hidden="1">
      <c r="F51" s="30"/>
      <c r="G51" s="14"/>
      <c r="L51" s="56"/>
    </row>
    <row r="52" spans="1:12" hidden="1">
      <c r="F52" s="30"/>
      <c r="G52" s="14"/>
      <c r="L52" s="56"/>
    </row>
    <row r="53" spans="1:12" hidden="1">
      <c r="F53" s="30"/>
      <c r="G53" s="14"/>
      <c r="L53" s="56"/>
    </row>
    <row r="54" spans="1:12" hidden="1">
      <c r="A54" s="57" t="s">
        <v>127</v>
      </c>
      <c r="B54" s="58" t="s">
        <v>131</v>
      </c>
      <c r="C54" s="32" t="s">
        <v>151</v>
      </c>
      <c r="D54" s="32" t="s">
        <v>147</v>
      </c>
    </row>
    <row r="55" spans="1:12" hidden="1">
      <c r="A55" s="16" t="s">
        <v>128</v>
      </c>
      <c r="B55" s="61">
        <v>0.28999999999999998</v>
      </c>
      <c r="C55" t="s">
        <v>148</v>
      </c>
      <c r="D55" t="s">
        <v>148</v>
      </c>
    </row>
    <row r="56" spans="1:12" hidden="1">
      <c r="A56" s="16" t="s">
        <v>129</v>
      </c>
      <c r="B56" s="16">
        <v>0.22</v>
      </c>
      <c r="C56" t="s">
        <v>149</v>
      </c>
      <c r="D56" t="s">
        <v>149</v>
      </c>
    </row>
    <row r="57" spans="1:12" hidden="1">
      <c r="A57" s="16" t="s">
        <v>130</v>
      </c>
      <c r="B57" s="16">
        <v>0.18</v>
      </c>
    </row>
    <row r="58" spans="1:12" hidden="1">
      <c r="A58" s="63" t="s">
        <v>153</v>
      </c>
      <c r="B58">
        <v>0.28999999999999998</v>
      </c>
    </row>
    <row r="59" spans="1:12" hidden="1"/>
    <row r="60" spans="1:12" hidden="1"/>
  </sheetData>
  <sheetProtection algorithmName="SHA-512" hashValue="NJoaQvKc6OZU9iX6afm96AopfmgxelKAN+ZuIVqsLCqbgF/VVMUYXT+5FCXIHGWrkn6BfbVx8ArBTARxunT4Kg==" saltValue="stnRYR5GNDOMeHce+8yhvA==" spinCount="100000" sheet="1" objects="1" scenarios="1" formatRows="0" selectLockedCells="1"/>
  <dataConsolidate/>
  <mergeCells count="46">
    <mergeCell ref="K2:K4"/>
    <mergeCell ref="L2:L3"/>
    <mergeCell ref="B25:C25"/>
    <mergeCell ref="B26:C26"/>
    <mergeCell ref="B1:D1"/>
    <mergeCell ref="G2:I2"/>
    <mergeCell ref="E1:H1"/>
    <mergeCell ref="B5:C5"/>
    <mergeCell ref="E2:E3"/>
    <mergeCell ref="D2:D4"/>
    <mergeCell ref="B9:C9"/>
    <mergeCell ref="B10:C10"/>
    <mergeCell ref="B7:C7"/>
    <mergeCell ref="B6:C6"/>
    <mergeCell ref="B41:C41"/>
    <mergeCell ref="B34:C34"/>
    <mergeCell ref="B8:C8"/>
    <mergeCell ref="B35:C35"/>
    <mergeCell ref="B39:C39"/>
    <mergeCell ref="B40:C40"/>
    <mergeCell ref="B38:C38"/>
    <mergeCell ref="B37:C37"/>
    <mergeCell ref="B14:C14"/>
    <mergeCell ref="B12:C12"/>
    <mergeCell ref="B36:C36"/>
    <mergeCell ref="B33:C33"/>
    <mergeCell ref="B15:C15"/>
    <mergeCell ref="B13:C13"/>
    <mergeCell ref="B11:C11"/>
    <mergeCell ref="B22:C22"/>
    <mergeCell ref="A2:A4"/>
    <mergeCell ref="B2:C4"/>
    <mergeCell ref="B19:C19"/>
    <mergeCell ref="B31:C31"/>
    <mergeCell ref="B32:C32"/>
    <mergeCell ref="B18:C18"/>
    <mergeCell ref="B17:C17"/>
    <mergeCell ref="B16:C16"/>
    <mergeCell ref="B20:C20"/>
    <mergeCell ref="B21:C21"/>
    <mergeCell ref="B23:C23"/>
    <mergeCell ref="B24:C24"/>
    <mergeCell ref="B28:C28"/>
    <mergeCell ref="B27:C27"/>
    <mergeCell ref="B29:C29"/>
    <mergeCell ref="B30:C30"/>
  </mergeCells>
  <phoneticPr fontId="0" type="noConversion"/>
  <dataValidations count="4">
    <dataValidation type="list" showInputMessage="1" showErrorMessage="1" sqref="R43">
      <formula1>OFFSET(Nominals,0,0,COUNTA(Nominals),1)</formula1>
    </dataValidation>
    <dataValidation type="list" allowBlank="1" showInputMessage="1" showErrorMessage="1" sqref="E5:E41">
      <formula1>OFFSET(Funds,0,0,COUNTA(Funds),1)</formula1>
    </dataValidation>
    <dataValidation type="list" allowBlank="1" showInputMessage="1" showErrorMessage="1" sqref="K5:K12 K21:K41">
      <formula1>Trailer</formula1>
    </dataValidation>
    <dataValidation type="list" allowBlank="1" showInputMessage="1" showErrorMessage="1" sqref="J5:J41 K13:K20">
      <formula1>Roof</formula1>
    </dataValidation>
  </dataValidations>
  <pageMargins left="0.43307086614173229" right="0.43307086614173229" top="1.3779527559055118" bottom="0.59055118110236227" header="0.43307086614173229" footer="0.35433070866141736"/>
  <pageSetup paperSize="9" scale="67" orientation="landscape" r:id="rId1"/>
  <headerFooter alignWithMargins="0">
    <oddHeader>&amp;L&amp;G&amp;C&amp;G</oddHeader>
    <oddFooter>&amp;L&amp;Z&amp;F 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showGridLines="0" zoomScale="115" zoomScaleNormal="115" workbookViewId="0">
      <selection activeCell="B11" sqref="B11"/>
    </sheetView>
  </sheetViews>
  <sheetFormatPr defaultColWidth="0" defaultRowHeight="13.2"/>
  <cols>
    <col min="1" max="1" width="14.44140625" customWidth="1"/>
    <col min="2" max="7" width="3.6640625" customWidth="1"/>
    <col min="8" max="8" width="3.44140625" customWidth="1"/>
    <col min="9" max="12" width="3.6640625" customWidth="1"/>
    <col min="13" max="13" width="3.77734375" customWidth="1"/>
    <col min="14" max="14" width="3.6640625" customWidth="1"/>
    <col min="15" max="15" width="17.21875" bestFit="1" customWidth="1"/>
    <col min="16" max="20" width="3.6640625" customWidth="1"/>
    <col min="21" max="21" width="5.44140625" customWidth="1"/>
    <col min="22" max="24" width="3.6640625" customWidth="1"/>
    <col min="29" max="29" width="3.6640625" hidden="1"/>
  </cols>
  <sheetData>
    <row r="1" spans="1:23" ht="12.75" customHeight="1">
      <c r="J1" s="1" t="s">
        <v>133</v>
      </c>
      <c r="L1" s="1"/>
      <c r="N1" s="1"/>
      <c r="O1" s="1"/>
      <c r="P1" s="1"/>
      <c r="Q1" s="1"/>
      <c r="S1" s="2"/>
      <c r="T1" s="2"/>
    </row>
    <row r="2" spans="1:23">
      <c r="L2" s="1"/>
    </row>
    <row r="3" spans="1:23">
      <c r="L3" s="4"/>
    </row>
    <row r="4" spans="1:23">
      <c r="I4" s="7"/>
      <c r="J4" s="7"/>
      <c r="K4" s="7"/>
      <c r="L4" s="4"/>
    </row>
    <row r="5" spans="1:23" ht="15.6">
      <c r="A5" s="6" t="s">
        <v>0</v>
      </c>
      <c r="B5" s="88" t="str">
        <f>IF('Mileage Details'!B1:D1="","",'Mileage Details'!B1:D1)</f>
        <v/>
      </c>
      <c r="C5" s="89"/>
      <c r="D5" s="89"/>
      <c r="E5" s="89"/>
      <c r="F5" s="89"/>
      <c r="G5" s="89"/>
      <c r="H5" s="89"/>
      <c r="I5" s="90"/>
      <c r="J5" s="9"/>
      <c r="K5" s="9"/>
      <c r="L5" s="6" t="s">
        <v>1</v>
      </c>
      <c r="M5" s="6"/>
      <c r="N5" s="86">
        <f ca="1">TODAY()</f>
        <v>44879</v>
      </c>
      <c r="O5" s="87"/>
      <c r="P5" s="87"/>
      <c r="Q5" s="87"/>
      <c r="R5" s="87"/>
      <c r="S5" s="87"/>
    </row>
    <row r="6" spans="1:23">
      <c r="I6" s="7"/>
      <c r="J6" s="7"/>
      <c r="K6" s="7"/>
      <c r="L6" s="4"/>
    </row>
    <row r="7" spans="1:23">
      <c r="I7" s="7"/>
      <c r="J7" s="7"/>
      <c r="K7" s="7"/>
      <c r="L7" s="4"/>
    </row>
    <row r="8" spans="1:23">
      <c r="A8" s="4"/>
      <c r="B8" s="4"/>
      <c r="J8" s="4"/>
      <c r="K8" s="4"/>
    </row>
    <row r="9" spans="1:23">
      <c r="A9" s="3" t="s">
        <v>9</v>
      </c>
      <c r="B9" s="14" t="s">
        <v>17</v>
      </c>
      <c r="O9" s="13" t="s">
        <v>18</v>
      </c>
      <c r="P9" s="14" t="s">
        <v>19</v>
      </c>
      <c r="R9" s="3"/>
    </row>
    <row r="10" spans="1:23">
      <c r="A10" s="3"/>
      <c r="C10" s="14"/>
      <c r="O10" s="13"/>
      <c r="P10" s="3"/>
      <c r="R10" s="3"/>
      <c r="S10" s="14"/>
    </row>
    <row r="11" spans="1:23">
      <c r="A11" s="14" t="s">
        <v>14</v>
      </c>
      <c r="B11" s="28"/>
      <c r="C11" s="29"/>
      <c r="D11" s="29"/>
      <c r="E11" s="29"/>
      <c r="F11" s="29"/>
      <c r="G11" s="29"/>
      <c r="H11" s="30"/>
      <c r="I11" s="30"/>
      <c r="K11" s="4"/>
      <c r="O11" t="s">
        <v>2</v>
      </c>
      <c r="P11" s="97"/>
      <c r="Q11" s="95"/>
      <c r="R11" s="95"/>
      <c r="S11" s="95"/>
      <c r="T11" s="95"/>
      <c r="U11" s="95"/>
      <c r="V11" s="95"/>
      <c r="W11" s="96"/>
    </row>
    <row r="12" spans="1:23">
      <c r="B12" s="30"/>
      <c r="C12" s="30"/>
      <c r="D12" s="30"/>
      <c r="E12" s="30"/>
      <c r="F12" s="30"/>
      <c r="G12" s="30"/>
      <c r="H12" s="30"/>
      <c r="I12" s="30"/>
    </row>
    <row r="13" spans="1:23">
      <c r="A13" s="14" t="s">
        <v>15</v>
      </c>
      <c r="B13" s="29"/>
      <c r="C13" s="29"/>
      <c r="D13" s="29"/>
      <c r="E13" s="29"/>
      <c r="F13" s="29"/>
      <c r="G13" s="29"/>
      <c r="H13" s="29"/>
      <c r="I13" s="29"/>
      <c r="O13" t="s">
        <v>3</v>
      </c>
      <c r="P13" s="98"/>
      <c r="Q13" s="92"/>
      <c r="R13" s="92"/>
      <c r="S13" s="92"/>
      <c r="T13" s="92"/>
      <c r="U13" s="92"/>
      <c r="V13" s="92"/>
      <c r="W13" s="93"/>
    </row>
    <row r="14" spans="1:23">
      <c r="P14" s="99"/>
      <c r="Q14" s="100"/>
      <c r="R14" s="100"/>
      <c r="S14" s="100"/>
      <c r="T14" s="100"/>
      <c r="U14" s="100"/>
      <c r="V14" s="100"/>
      <c r="W14" s="101"/>
    </row>
    <row r="15" spans="1:23">
      <c r="A15" s="14" t="s">
        <v>16</v>
      </c>
      <c r="B15" s="94"/>
      <c r="C15" s="95"/>
      <c r="D15" s="95"/>
      <c r="E15" s="95"/>
      <c r="F15" s="95"/>
      <c r="G15" s="95"/>
      <c r="H15" s="95"/>
      <c r="I15" s="96"/>
      <c r="P15" s="99"/>
      <c r="Q15" s="100"/>
      <c r="R15" s="100"/>
      <c r="S15" s="100"/>
      <c r="T15" s="100"/>
      <c r="U15" s="100"/>
      <c r="V15" s="100"/>
      <c r="W15" s="101"/>
    </row>
    <row r="16" spans="1:23">
      <c r="A16" s="4"/>
      <c r="P16" s="99"/>
      <c r="Q16" s="100"/>
      <c r="R16" s="100"/>
      <c r="S16" s="100"/>
      <c r="T16" s="100"/>
      <c r="U16" s="100"/>
      <c r="V16" s="100"/>
      <c r="W16" s="101"/>
    </row>
    <row r="17" spans="1:24">
      <c r="A17" t="s">
        <v>3</v>
      </c>
      <c r="B17" s="91"/>
      <c r="C17" s="92"/>
      <c r="D17" s="92"/>
      <c r="E17" s="92"/>
      <c r="F17" s="92"/>
      <c r="G17" s="92"/>
      <c r="H17" s="92"/>
      <c r="I17" s="93"/>
      <c r="P17" s="99"/>
      <c r="Q17" s="100"/>
      <c r="R17" s="100"/>
      <c r="S17" s="100"/>
      <c r="T17" s="100"/>
      <c r="U17" s="100"/>
      <c r="V17" s="100"/>
      <c r="W17" s="101"/>
    </row>
    <row r="18" spans="1:24">
      <c r="B18" s="102"/>
      <c r="C18" s="100"/>
      <c r="D18" s="100"/>
      <c r="E18" s="100"/>
      <c r="F18" s="100"/>
      <c r="G18" s="100"/>
      <c r="H18" s="100"/>
      <c r="I18" s="101"/>
      <c r="P18" s="103"/>
      <c r="Q18" s="104"/>
      <c r="R18" s="104"/>
      <c r="S18" s="104"/>
      <c r="T18" s="104"/>
      <c r="U18" s="104"/>
      <c r="V18" s="104"/>
      <c r="W18" s="105"/>
    </row>
    <row r="19" spans="1:24">
      <c r="B19" s="102"/>
      <c r="C19" s="100"/>
      <c r="D19" s="100"/>
      <c r="E19" s="100"/>
      <c r="F19" s="100"/>
      <c r="G19" s="100"/>
      <c r="H19" s="100"/>
      <c r="I19" s="101"/>
    </row>
    <row r="20" spans="1:24">
      <c r="B20" s="102"/>
      <c r="C20" s="100"/>
      <c r="D20" s="100"/>
      <c r="E20" s="100"/>
      <c r="F20" s="100"/>
      <c r="G20" s="100"/>
      <c r="H20" s="100"/>
      <c r="I20" s="101"/>
      <c r="X20" s="11"/>
    </row>
    <row r="21" spans="1:24">
      <c r="B21" s="102"/>
      <c r="C21" s="100"/>
      <c r="D21" s="100"/>
      <c r="E21" s="100"/>
      <c r="F21" s="100"/>
      <c r="G21" s="100"/>
      <c r="H21" s="100"/>
      <c r="I21" s="101"/>
    </row>
    <row r="22" spans="1:24">
      <c r="B22" s="103"/>
      <c r="C22" s="104"/>
      <c r="D22" s="104"/>
      <c r="E22" s="104"/>
      <c r="F22" s="104"/>
      <c r="G22" s="104"/>
      <c r="H22" s="104"/>
      <c r="I22" s="105"/>
    </row>
    <row r="23" spans="1:24" ht="13.8" thickBot="1">
      <c r="R23" s="4"/>
    </row>
    <row r="24" spans="1:24" ht="14.4" thickTop="1" thickBot="1">
      <c r="A24" s="3" t="s">
        <v>144</v>
      </c>
      <c r="E24" s="106">
        <f>'Mileage Details'!L42</f>
        <v>0</v>
      </c>
      <c r="F24" s="107"/>
      <c r="G24" s="108"/>
      <c r="H24" s="109"/>
      <c r="J24" s="5"/>
      <c r="K24" s="5"/>
    </row>
    <row r="25" spans="1:24" ht="13.8" thickTop="1"/>
    <row r="26" spans="1:24">
      <c r="A26" t="s">
        <v>4</v>
      </c>
      <c r="B26" s="5"/>
      <c r="C26" s="5"/>
      <c r="H26" t="s">
        <v>5</v>
      </c>
    </row>
    <row r="27" spans="1:24">
      <c r="A27" s="5"/>
      <c r="B27" s="5"/>
      <c r="C27" s="5"/>
    </row>
    <row r="28" spans="1:24">
      <c r="A28" s="8" t="s">
        <v>134</v>
      </c>
      <c r="H28" t="s">
        <v>5</v>
      </c>
    </row>
    <row r="31" spans="1:24">
      <c r="A31" s="8"/>
    </row>
    <row r="32" spans="1:24" ht="33" customHeight="1">
      <c r="A32" s="12"/>
    </row>
  </sheetData>
  <sheetProtection algorithmName="SHA-512" hashValue="uNwbPL3THt90G1UY2o2cTT1VlqSt5fHD6oWbSNrfevOFGI8mt+lSeE70uIzcOaaQYHGtqvotQfXm4T/kUgxUtg==" saltValue="CyIehRi/aslg34/bOjxwWw==" spinCount="100000" sheet="1" objects="1" scenarios="1" formatRows="0" selectLockedCells="1"/>
  <mergeCells count="17">
    <mergeCell ref="B21:I21"/>
    <mergeCell ref="B22:I22"/>
    <mergeCell ref="E24:H24"/>
    <mergeCell ref="P18:W18"/>
    <mergeCell ref="P14:W14"/>
    <mergeCell ref="P15:W15"/>
    <mergeCell ref="B18:I18"/>
    <mergeCell ref="B19:I19"/>
    <mergeCell ref="B20:I20"/>
    <mergeCell ref="N5:S5"/>
    <mergeCell ref="B5:I5"/>
    <mergeCell ref="B17:I17"/>
    <mergeCell ref="B15:I15"/>
    <mergeCell ref="P11:W11"/>
    <mergeCell ref="P13:W13"/>
    <mergeCell ref="P16:W16"/>
    <mergeCell ref="P17:W17"/>
  </mergeCells>
  <phoneticPr fontId="0" type="noConversion"/>
  <pageMargins left="0.74803149606299213" right="0.59055118110236227" top="1.8110236220472442" bottom="0.86614173228346458" header="0.51181102362204722" footer="0.62992125984251968"/>
  <pageSetup paperSize="9" orientation="landscape" r:id="rId1"/>
  <headerFooter alignWithMargins="0">
    <oddHeader>&amp;L&amp;G&amp;C&amp;G</oddHeader>
    <oddFooter>&amp;L&amp;Z&amp;F &amp;A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zoomScaleNormal="100" workbookViewId="0">
      <selection activeCell="C1" sqref="C1:C23"/>
    </sheetView>
  </sheetViews>
  <sheetFormatPr defaultColWidth="8.77734375" defaultRowHeight="13.2"/>
  <cols>
    <col min="1" max="1" width="11.77734375" bestFit="1" customWidth="1"/>
    <col min="2" max="2" width="34" bestFit="1" customWidth="1"/>
  </cols>
  <sheetData>
    <row r="1" spans="1:2" ht="18.75" customHeight="1">
      <c r="A1" s="22" t="s">
        <v>13</v>
      </c>
      <c r="B1" s="22" t="s">
        <v>62</v>
      </c>
    </row>
    <row r="2" spans="1:2">
      <c r="A2" s="23" t="s">
        <v>33</v>
      </c>
      <c r="B2" s="24" t="s">
        <v>34</v>
      </c>
    </row>
    <row r="3" spans="1:2">
      <c r="A3" s="23" t="s">
        <v>58</v>
      </c>
      <c r="B3" s="25" t="s">
        <v>59</v>
      </c>
    </row>
    <row r="4" spans="1:2">
      <c r="A4" s="23" t="s">
        <v>25</v>
      </c>
      <c r="B4" s="25" t="s">
        <v>26</v>
      </c>
    </row>
    <row r="5" spans="1:2">
      <c r="A5" s="23" t="s">
        <v>27</v>
      </c>
      <c r="B5" s="25" t="s">
        <v>28</v>
      </c>
    </row>
    <row r="6" spans="1:2">
      <c r="A6" s="23" t="s">
        <v>30</v>
      </c>
      <c r="B6" s="24" t="s">
        <v>64</v>
      </c>
    </row>
    <row r="7" spans="1:2">
      <c r="A7" s="23" t="s">
        <v>40</v>
      </c>
      <c r="B7" s="25" t="s">
        <v>41</v>
      </c>
    </row>
    <row r="8" spans="1:2">
      <c r="A8" s="23" t="s">
        <v>29</v>
      </c>
      <c r="B8" s="24" t="s">
        <v>63</v>
      </c>
    </row>
    <row r="9" spans="1:2">
      <c r="A9" s="23" t="s">
        <v>31</v>
      </c>
      <c r="B9" s="25" t="s">
        <v>32</v>
      </c>
    </row>
    <row r="10" spans="1:2">
      <c r="A10" s="23" t="s">
        <v>21</v>
      </c>
      <c r="B10" s="25" t="s">
        <v>22</v>
      </c>
    </row>
    <row r="11" spans="1:2">
      <c r="A11" s="23" t="s">
        <v>35</v>
      </c>
      <c r="B11" s="24" t="s">
        <v>65</v>
      </c>
    </row>
    <row r="12" spans="1:2">
      <c r="A12" s="23" t="s">
        <v>38</v>
      </c>
      <c r="B12" s="25" t="s">
        <v>39</v>
      </c>
    </row>
    <row r="13" spans="1:2">
      <c r="A13" s="23" t="s">
        <v>23</v>
      </c>
      <c r="B13" s="25" t="s">
        <v>24</v>
      </c>
    </row>
    <row r="14" spans="1:2">
      <c r="A14" s="23" t="s">
        <v>44</v>
      </c>
      <c r="B14" s="25" t="s">
        <v>45</v>
      </c>
    </row>
    <row r="15" spans="1:2">
      <c r="A15" s="23" t="s">
        <v>50</v>
      </c>
      <c r="B15" s="25" t="s">
        <v>51</v>
      </c>
    </row>
    <row r="16" spans="1:2">
      <c r="A16" s="23" t="s">
        <v>56</v>
      </c>
      <c r="B16" s="25" t="s">
        <v>57</v>
      </c>
    </row>
    <row r="17" spans="1:2">
      <c r="A17" s="23" t="s">
        <v>52</v>
      </c>
      <c r="B17" s="25" t="s">
        <v>53</v>
      </c>
    </row>
    <row r="18" spans="1:2">
      <c r="A18" s="23" t="s">
        <v>54</v>
      </c>
      <c r="B18" s="25" t="s">
        <v>55</v>
      </c>
    </row>
    <row r="19" spans="1:2">
      <c r="A19" s="23" t="s">
        <v>46</v>
      </c>
      <c r="B19" s="25" t="s">
        <v>47</v>
      </c>
    </row>
    <row r="20" spans="1:2">
      <c r="A20" s="23" t="s">
        <v>42</v>
      </c>
      <c r="B20" s="25" t="s">
        <v>43</v>
      </c>
    </row>
    <row r="21" spans="1:2">
      <c r="A21" s="23" t="s">
        <v>36</v>
      </c>
      <c r="B21" s="25" t="s">
        <v>37</v>
      </c>
    </row>
    <row r="22" spans="1:2">
      <c r="A22" s="23" t="s">
        <v>60</v>
      </c>
      <c r="B22" s="25" t="s">
        <v>61</v>
      </c>
    </row>
    <row r="23" spans="1:2">
      <c r="A23" s="23" t="s">
        <v>48</v>
      </c>
      <c r="B23" s="25" t="s">
        <v>49</v>
      </c>
    </row>
  </sheetData>
  <sheetProtection selectLockedCells="1" selectUnlockedCells="1"/>
  <pageMargins left="0.7" right="0.7" top="2.0699999999999998" bottom="0.75" header="0.3" footer="0.3"/>
  <pageSetup paperSize="9" orientation="portrait" r:id="rId1"/>
  <headerFooter>
    <oddHeader>&amp;C&amp;G
&amp;"Arial,Bold"&amp;12Green Corridor Fund Code (Projects) List as at &amp;D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zoomScale="85" zoomScaleNormal="85" workbookViewId="0">
      <selection activeCell="C1" sqref="C1:C23"/>
    </sheetView>
  </sheetViews>
  <sheetFormatPr defaultColWidth="8.77734375" defaultRowHeight="13.2"/>
  <cols>
    <col min="1" max="1" width="26.44140625" bestFit="1" customWidth="1"/>
    <col min="2" max="2" width="12.44140625" bestFit="1" customWidth="1"/>
  </cols>
  <sheetData>
    <row r="1" spans="1:2" ht="18.75" customHeight="1">
      <c r="A1" s="27" t="s">
        <v>66</v>
      </c>
      <c r="B1" s="26" t="s">
        <v>20</v>
      </c>
    </row>
    <row r="2" spans="1:2">
      <c r="A2" s="25" t="s">
        <v>68</v>
      </c>
      <c r="B2" s="23" t="s">
        <v>67</v>
      </c>
    </row>
    <row r="3" spans="1:2">
      <c r="A3" s="25" t="s">
        <v>70</v>
      </c>
      <c r="B3" s="23" t="s">
        <v>69</v>
      </c>
    </row>
    <row r="4" spans="1:2">
      <c r="A4" s="25" t="s">
        <v>72</v>
      </c>
      <c r="B4" s="23" t="s">
        <v>71</v>
      </c>
    </row>
    <row r="5" spans="1:2">
      <c r="A5" s="25" t="s">
        <v>74</v>
      </c>
      <c r="B5" s="23" t="s">
        <v>73</v>
      </c>
    </row>
    <row r="6" spans="1:2">
      <c r="A6" s="25" t="s">
        <v>76</v>
      </c>
      <c r="B6" s="23" t="s">
        <v>75</v>
      </c>
    </row>
    <row r="7" spans="1:2">
      <c r="A7" s="25" t="s">
        <v>78</v>
      </c>
      <c r="B7" s="23" t="s">
        <v>77</v>
      </c>
    </row>
    <row r="8" spans="1:2">
      <c r="A8" s="25" t="s">
        <v>80</v>
      </c>
      <c r="B8" s="23" t="s">
        <v>79</v>
      </c>
    </row>
    <row r="9" spans="1:2">
      <c r="A9" s="25" t="s">
        <v>82</v>
      </c>
      <c r="B9" s="23" t="s">
        <v>81</v>
      </c>
    </row>
    <row r="10" spans="1:2">
      <c r="A10" s="25" t="s">
        <v>84</v>
      </c>
      <c r="B10" s="23" t="s">
        <v>83</v>
      </c>
    </row>
    <row r="11" spans="1:2">
      <c r="A11" s="25" t="s">
        <v>86</v>
      </c>
      <c r="B11" s="23" t="s">
        <v>85</v>
      </c>
    </row>
    <row r="12" spans="1:2">
      <c r="A12" s="25" t="s">
        <v>88</v>
      </c>
      <c r="B12" s="23" t="s">
        <v>87</v>
      </c>
    </row>
    <row r="13" spans="1:2">
      <c r="A13" s="25" t="s">
        <v>90</v>
      </c>
      <c r="B13" s="23" t="s">
        <v>89</v>
      </c>
    </row>
    <row r="14" spans="1:2">
      <c r="A14" s="25" t="s">
        <v>92</v>
      </c>
      <c r="B14" s="23" t="s">
        <v>91</v>
      </c>
    </row>
    <row r="15" spans="1:2">
      <c r="A15" s="25" t="s">
        <v>94</v>
      </c>
      <c r="B15" s="23" t="s">
        <v>93</v>
      </c>
    </row>
    <row r="16" spans="1:2">
      <c r="A16" s="25" t="s">
        <v>96</v>
      </c>
      <c r="B16" s="23" t="s">
        <v>95</v>
      </c>
    </row>
    <row r="17" spans="1:2">
      <c r="A17" s="25" t="s">
        <v>98</v>
      </c>
      <c r="B17" s="23" t="s">
        <v>97</v>
      </c>
    </row>
    <row r="18" spans="1:2">
      <c r="A18" s="25" t="s">
        <v>100</v>
      </c>
      <c r="B18" s="23" t="s">
        <v>99</v>
      </c>
    </row>
    <row r="19" spans="1:2">
      <c r="A19" s="25" t="s">
        <v>101</v>
      </c>
      <c r="B19" s="23" t="s">
        <v>11</v>
      </c>
    </row>
    <row r="20" spans="1:2">
      <c r="A20" s="25" t="s">
        <v>103</v>
      </c>
      <c r="B20" s="23" t="s">
        <v>102</v>
      </c>
    </row>
    <row r="21" spans="1:2">
      <c r="A21" s="25" t="s">
        <v>105</v>
      </c>
      <c r="B21" s="23" t="s">
        <v>104</v>
      </c>
    </row>
    <row r="22" spans="1:2">
      <c r="A22" s="25" t="s">
        <v>107</v>
      </c>
      <c r="B22" s="23" t="s">
        <v>106</v>
      </c>
    </row>
    <row r="23" spans="1:2">
      <c r="A23" s="25" t="s">
        <v>109</v>
      </c>
      <c r="B23" s="23" t="s">
        <v>108</v>
      </c>
    </row>
    <row r="24" spans="1:2">
      <c r="A24" s="25" t="s">
        <v>12</v>
      </c>
      <c r="B24" s="23" t="s">
        <v>110</v>
      </c>
    </row>
    <row r="25" spans="1:2">
      <c r="A25" s="25" t="s">
        <v>112</v>
      </c>
      <c r="B25" s="23" t="s">
        <v>111</v>
      </c>
    </row>
    <row r="26" spans="1:2">
      <c r="A26" s="25" t="s">
        <v>114</v>
      </c>
      <c r="B26" s="23" t="s">
        <v>113</v>
      </c>
    </row>
    <row r="27" spans="1:2">
      <c r="A27" s="25" t="s">
        <v>116</v>
      </c>
      <c r="B27" s="23" t="s">
        <v>115</v>
      </c>
    </row>
    <row r="28" spans="1:2">
      <c r="A28" s="25" t="s">
        <v>118</v>
      </c>
      <c r="B28" s="23" t="s">
        <v>117</v>
      </c>
    </row>
    <row r="29" spans="1:2">
      <c r="A29" s="25" t="s">
        <v>120</v>
      </c>
      <c r="B29" s="23" t="s">
        <v>119</v>
      </c>
    </row>
    <row r="30" spans="1:2">
      <c r="A30" s="25" t="s">
        <v>122</v>
      </c>
      <c r="B30" s="23" t="s">
        <v>121</v>
      </c>
    </row>
    <row r="31" spans="1:2">
      <c r="A31" s="25" t="s">
        <v>124</v>
      </c>
      <c r="B31" s="23" t="s">
        <v>123</v>
      </c>
    </row>
    <row r="32" spans="1:2">
      <c r="A32" s="25"/>
      <c r="B32" s="23"/>
    </row>
    <row r="33" spans="1:2">
      <c r="A33" s="32"/>
      <c r="B33" s="32"/>
    </row>
    <row r="34" spans="1:2">
      <c r="A34" s="32"/>
      <c r="B34" s="32"/>
    </row>
    <row r="35" spans="1:2">
      <c r="A35" s="32"/>
      <c r="B35" s="32"/>
    </row>
    <row r="36" spans="1:2">
      <c r="A36" s="32"/>
      <c r="B36" s="32"/>
    </row>
    <row r="37" spans="1:2">
      <c r="A37" s="32"/>
      <c r="B37" s="32"/>
    </row>
    <row r="38" spans="1:2">
      <c r="A38" s="32"/>
      <c r="B38" s="32"/>
    </row>
    <row r="39" spans="1:2">
      <c r="A39" s="32"/>
      <c r="B39" s="32"/>
    </row>
    <row r="40" spans="1:2">
      <c r="A40" s="32"/>
      <c r="B40" s="32"/>
    </row>
    <row r="41" spans="1:2">
      <c r="A41" s="32"/>
      <c r="B41" s="32"/>
    </row>
    <row r="42" spans="1:2">
      <c r="A42" s="32"/>
      <c r="B42" s="32"/>
    </row>
    <row r="43" spans="1:2">
      <c r="A43" s="32"/>
      <c r="B43" s="32"/>
    </row>
    <row r="44" spans="1:2">
      <c r="A44" s="32"/>
      <c r="B44" s="32"/>
    </row>
    <row r="45" spans="1:2">
      <c r="A45" s="32"/>
      <c r="B45" s="32"/>
    </row>
    <row r="46" spans="1:2">
      <c r="A46" s="32"/>
      <c r="B46" s="32"/>
    </row>
    <row r="47" spans="1:2">
      <c r="A47" s="32"/>
      <c r="B47" s="32"/>
    </row>
    <row r="48" spans="1:2">
      <c r="A48" s="32"/>
      <c r="B48" s="32"/>
    </row>
    <row r="49" spans="1:2">
      <c r="A49" s="32"/>
      <c r="B49" s="32"/>
    </row>
    <row r="50" spans="1:2">
      <c r="A50" s="32"/>
      <c r="B50" s="32"/>
    </row>
    <row r="51" spans="1:2">
      <c r="A51" s="32"/>
      <c r="B51" s="32"/>
    </row>
    <row r="52" spans="1:2">
      <c r="A52" s="32"/>
      <c r="B52" s="32"/>
    </row>
    <row r="53" spans="1:2">
      <c r="A53" s="32"/>
      <c r="B53" s="32"/>
    </row>
    <row r="54" spans="1:2">
      <c r="A54" s="32"/>
      <c r="B54" s="32"/>
    </row>
    <row r="55" spans="1:2">
      <c r="A55" s="32"/>
      <c r="B55" s="32"/>
    </row>
    <row r="56" spans="1:2">
      <c r="A56" s="32"/>
      <c r="B56" s="32"/>
    </row>
    <row r="57" spans="1:2">
      <c r="A57" s="32"/>
      <c r="B57" s="32"/>
    </row>
    <row r="58" spans="1:2">
      <c r="A58" s="32"/>
      <c r="B58" s="32"/>
    </row>
    <row r="59" spans="1:2">
      <c r="A59" s="32"/>
      <c r="B59" s="32"/>
    </row>
    <row r="60" spans="1:2">
      <c r="A60" s="32"/>
      <c r="B60" s="32"/>
    </row>
    <row r="61" spans="1:2">
      <c r="A61" s="32"/>
      <c r="B61" s="32"/>
    </row>
    <row r="62" spans="1:2">
      <c r="A62" s="32"/>
      <c r="B62" s="32"/>
    </row>
    <row r="63" spans="1:2">
      <c r="A63" s="32"/>
      <c r="B63" s="32"/>
    </row>
    <row r="64" spans="1:2">
      <c r="A64" s="32"/>
      <c r="B64" s="32"/>
    </row>
    <row r="65" spans="1:2">
      <c r="A65" s="32"/>
      <c r="B65" s="32"/>
    </row>
    <row r="66" spans="1:2">
      <c r="A66" s="32"/>
      <c r="B66" s="32"/>
    </row>
    <row r="67" spans="1:2">
      <c r="A67" s="32"/>
      <c r="B67" s="32"/>
    </row>
    <row r="68" spans="1:2">
      <c r="A68" s="32"/>
      <c r="B68" s="32"/>
    </row>
    <row r="69" spans="1:2">
      <c r="A69" s="32"/>
      <c r="B69" s="32"/>
    </row>
    <row r="70" spans="1:2">
      <c r="A70" s="32"/>
      <c r="B70" s="32"/>
    </row>
    <row r="71" spans="1:2">
      <c r="A71" s="32"/>
      <c r="B71" s="32"/>
    </row>
    <row r="72" spans="1:2">
      <c r="A72" s="32"/>
      <c r="B72" s="32"/>
    </row>
    <row r="73" spans="1:2">
      <c r="A73" s="32"/>
      <c r="B73" s="32"/>
    </row>
    <row r="74" spans="1:2">
      <c r="A74" s="32"/>
      <c r="B74" s="32"/>
    </row>
    <row r="75" spans="1:2">
      <c r="A75" s="32"/>
      <c r="B75" s="32"/>
    </row>
    <row r="76" spans="1:2">
      <c r="A76" s="32"/>
      <c r="B76" s="32"/>
    </row>
    <row r="77" spans="1:2">
      <c r="A77" s="32"/>
      <c r="B77" s="32"/>
    </row>
    <row r="78" spans="1:2">
      <c r="A78" s="32"/>
      <c r="B78" s="32"/>
    </row>
    <row r="79" spans="1:2">
      <c r="A79" s="32"/>
      <c r="B79" s="32"/>
    </row>
    <row r="80" spans="1:2">
      <c r="A80" s="32"/>
      <c r="B80" s="32"/>
    </row>
    <row r="81" spans="1:2">
      <c r="A81" s="32"/>
      <c r="B81" s="32"/>
    </row>
    <row r="82" spans="1:2">
      <c r="A82" s="32"/>
      <c r="B82" s="32"/>
    </row>
    <row r="83" spans="1:2">
      <c r="A83" s="32"/>
      <c r="B83" s="32"/>
    </row>
    <row r="84" spans="1:2">
      <c r="A84" s="32"/>
      <c r="B84" s="32"/>
    </row>
    <row r="85" spans="1:2">
      <c r="A85" s="32"/>
      <c r="B85" s="32"/>
    </row>
    <row r="86" spans="1:2">
      <c r="A86" s="32"/>
      <c r="B86" s="32"/>
    </row>
    <row r="87" spans="1:2">
      <c r="A87" s="32"/>
      <c r="B87" s="32"/>
    </row>
    <row r="88" spans="1:2">
      <c r="A88" s="32"/>
      <c r="B88" s="32"/>
    </row>
    <row r="89" spans="1:2">
      <c r="A89" s="32"/>
      <c r="B89" s="32"/>
    </row>
    <row r="90" spans="1:2">
      <c r="A90" s="32"/>
      <c r="B90" s="32"/>
    </row>
    <row r="91" spans="1:2">
      <c r="A91" s="32"/>
      <c r="B91" s="32"/>
    </row>
    <row r="92" spans="1:2">
      <c r="A92" s="32"/>
      <c r="B92" s="32"/>
    </row>
    <row r="93" spans="1:2">
      <c r="A93" s="32"/>
      <c r="B93" s="32"/>
    </row>
    <row r="94" spans="1:2">
      <c r="A94" s="32"/>
      <c r="B94" s="32"/>
    </row>
    <row r="95" spans="1:2">
      <c r="A95" s="32"/>
      <c r="B95" s="32"/>
    </row>
    <row r="96" spans="1:2">
      <c r="A96" s="32"/>
      <c r="B96" s="32"/>
    </row>
    <row r="97" spans="1:2">
      <c r="A97" s="32"/>
      <c r="B97" s="32"/>
    </row>
    <row r="98" spans="1:2">
      <c r="A98" s="32"/>
      <c r="B98" s="32"/>
    </row>
    <row r="99" spans="1:2">
      <c r="A99" s="32"/>
      <c r="B99" s="32"/>
    </row>
    <row r="100" spans="1:2">
      <c r="A100" s="32"/>
      <c r="B100" s="32"/>
    </row>
  </sheetData>
  <sheetProtection selectLockedCells="1" selectUnlockedCells="1"/>
  <pageMargins left="0.7" right="0.7" top="2.0699999999999998" bottom="0.75" header="0.3" footer="0.3"/>
  <pageSetup paperSize="9" orientation="portrait" r:id="rId1"/>
  <headerFooter>
    <oddHeader>&amp;C&amp;G
&amp;"Arial,Bold"&amp;12Green Corridor Nominal Codes List as at &amp;D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Mileage Details</vt:lpstr>
      <vt:lpstr>Cover Sheet</vt:lpstr>
      <vt:lpstr>Fund Codes</vt:lpstr>
      <vt:lpstr>Nominal Codes</vt:lpstr>
      <vt:lpstr>Funds</vt:lpstr>
      <vt:lpstr>Nominals</vt:lpstr>
      <vt:lpstr>'Cover Sheet'!Print_Area</vt:lpstr>
      <vt:lpstr>'Mileage Details'!Print_Area</vt:lpstr>
      <vt:lpstr>Roof</vt:lpstr>
      <vt:lpstr>Trailer</vt:lpstr>
    </vt:vector>
  </TitlesOfParts>
  <Company>Imperial Cancer Research Fund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Playle</dc:creator>
  <cp:lastModifiedBy>Mark Haymes</cp:lastModifiedBy>
  <cp:lastPrinted>2009-10-14T21:57:56Z</cp:lastPrinted>
  <dcterms:created xsi:type="dcterms:W3CDTF">2002-01-23T11:11:57Z</dcterms:created>
  <dcterms:modified xsi:type="dcterms:W3CDTF">2022-11-14T12:48:24Z</dcterms:modified>
</cp:coreProperties>
</file>